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8" windowWidth="22980" windowHeight="10056"/>
  </bookViews>
  <sheets>
    <sheet name="Squares" sheetId="1" r:id="rId1"/>
    <sheet name="Config" sheetId="2" r:id="rId2"/>
    <sheet name="Pay" sheetId="3" r:id="rId3"/>
    <sheet name="Sheet1" sheetId="4" r:id="rId4"/>
  </sheets>
  <calcPr calcId="145621"/>
</workbook>
</file>

<file path=xl/calcChain.xml><?xml version="1.0" encoding="utf-8"?>
<calcChain xmlns="http://schemas.openxmlformats.org/spreadsheetml/2006/main">
  <c r="A9" i="3" l="1"/>
  <c r="A48" i="3"/>
  <c r="A44" i="3"/>
  <c r="A63" i="3"/>
  <c r="A59" i="3"/>
  <c r="A88" i="3"/>
  <c r="A81" i="3"/>
  <c r="A86" i="3"/>
  <c r="A51" i="3"/>
  <c r="A37" i="3"/>
  <c r="A72" i="3"/>
  <c r="A61" i="3"/>
  <c r="A15" i="3"/>
  <c r="A85" i="3"/>
  <c r="A6" i="3"/>
  <c r="A46" i="3"/>
  <c r="A82" i="3"/>
  <c r="A11" i="3"/>
  <c r="A13" i="3"/>
  <c r="A52" i="3"/>
  <c r="A49" i="3"/>
  <c r="A101" i="3"/>
  <c r="A91" i="3"/>
  <c r="A42" i="3"/>
  <c r="A96" i="3"/>
  <c r="A71" i="3"/>
  <c r="A38" i="3"/>
  <c r="A57" i="3"/>
  <c r="A66" i="3"/>
  <c r="A23" i="3"/>
  <c r="A31" i="3"/>
  <c r="A18" i="3"/>
  <c r="A97" i="3"/>
  <c r="A2" i="3"/>
  <c r="A30" i="3"/>
  <c r="A77" i="3"/>
  <c r="A55" i="3"/>
  <c r="A60" i="3"/>
  <c r="A35" i="3"/>
  <c r="G91" i="1" s="1"/>
  <c r="A29" i="3"/>
  <c r="A32" i="3"/>
  <c r="G92" i="1" s="1"/>
  <c r="A17" i="3"/>
  <c r="A7" i="3"/>
  <c r="A90" i="3"/>
  <c r="A41" i="3"/>
  <c r="A12" i="3"/>
  <c r="A62" i="3"/>
  <c r="A64" i="3"/>
  <c r="A67" i="3"/>
  <c r="A79" i="3"/>
  <c r="A27" i="3"/>
  <c r="A98" i="3"/>
  <c r="A84" i="3"/>
  <c r="A24" i="3"/>
  <c r="A83" i="3"/>
  <c r="A20" i="3"/>
  <c r="K96" i="1" s="1"/>
  <c r="A3" i="3"/>
  <c r="G111" i="1" s="1"/>
  <c r="A26" i="3"/>
  <c r="A22" i="3"/>
  <c r="A76" i="3"/>
  <c r="A65" i="3"/>
  <c r="A10" i="3"/>
  <c r="A95" i="3"/>
  <c r="A93" i="3"/>
  <c r="A94" i="3"/>
  <c r="A16" i="3"/>
  <c r="K98" i="1" s="1"/>
  <c r="A19" i="3"/>
  <c r="A73" i="3"/>
  <c r="A8" i="3"/>
  <c r="A100" i="3"/>
  <c r="A74" i="3"/>
  <c r="A69" i="3"/>
  <c r="A70" i="3"/>
  <c r="A50" i="3"/>
  <c r="A47" i="3"/>
  <c r="A25" i="3"/>
  <c r="A40" i="3"/>
  <c r="A36" i="3"/>
  <c r="A34" i="3"/>
  <c r="A58" i="3"/>
  <c r="A4" i="3"/>
  <c r="K104" i="1" s="1"/>
  <c r="A89" i="3"/>
  <c r="A21" i="3"/>
  <c r="A43" i="3"/>
  <c r="A68" i="3"/>
  <c r="A5" i="3"/>
  <c r="A80" i="3"/>
  <c r="A87" i="3"/>
  <c r="A33" i="3"/>
  <c r="A53" i="3"/>
  <c r="A75" i="3"/>
  <c r="G108" i="1" s="1"/>
  <c r="A78" i="3"/>
  <c r="G87" i="1" s="1"/>
  <c r="A45" i="3"/>
  <c r="A28" i="3"/>
  <c r="A99" i="3"/>
  <c r="A39" i="3"/>
  <c r="A56" i="3"/>
  <c r="A14" i="3"/>
  <c r="K89" i="1" s="1"/>
  <c r="A92" i="3"/>
  <c r="A54" i="3"/>
  <c r="G107" i="1" s="1"/>
  <c r="I108" i="1" l="1"/>
  <c r="E87" i="1"/>
  <c r="G106" i="1"/>
  <c r="E94" i="1"/>
  <c r="K101" i="1"/>
  <c r="G98" i="1"/>
  <c r="G95" i="1"/>
  <c r="G104" i="1"/>
  <c r="I97" i="1"/>
  <c r="G94" i="1"/>
  <c r="K93" i="1"/>
  <c r="K109" i="1"/>
  <c r="K91" i="1"/>
  <c r="E91" i="1"/>
  <c r="K90" i="1"/>
  <c r="E89" i="1"/>
  <c r="G93" i="1"/>
  <c r="I93" i="1"/>
  <c r="E101" i="1"/>
  <c r="E88" i="1"/>
  <c r="I87" i="1"/>
  <c r="K100" i="1"/>
  <c r="G97" i="1"/>
  <c r="G90" i="1"/>
  <c r="I106" i="1"/>
  <c r="I99" i="1"/>
  <c r="G89" i="1"/>
  <c r="E111" i="1"/>
  <c r="E108" i="1"/>
  <c r="K103" i="1"/>
  <c r="K107" i="1"/>
  <c r="K111" i="1"/>
  <c r="G102" i="1"/>
  <c r="I109" i="1"/>
  <c r="E105" i="1"/>
  <c r="G99" i="1"/>
  <c r="I104" i="1"/>
  <c r="G101" i="1"/>
  <c r="K108" i="1"/>
  <c r="E95" i="1"/>
  <c r="E97" i="1"/>
  <c r="E110" i="1"/>
  <c r="K88" i="1"/>
  <c r="E98" i="1"/>
  <c r="I94" i="1"/>
  <c r="E109" i="1"/>
  <c r="G109" i="1"/>
  <c r="I103" i="1"/>
  <c r="E106" i="1"/>
  <c r="K105" i="1"/>
  <c r="I102" i="1"/>
  <c r="E92" i="1"/>
  <c r="E93" i="1"/>
  <c r="G100" i="1"/>
  <c r="E107" i="1"/>
  <c r="E90" i="1"/>
  <c r="G110" i="1"/>
  <c r="I91" i="1"/>
  <c r="K99" i="1"/>
  <c r="I95" i="1"/>
  <c r="I98" i="1"/>
  <c r="K92" i="1"/>
  <c r="K102" i="1"/>
  <c r="I105" i="1"/>
  <c r="K106" i="1"/>
  <c r="I107" i="1"/>
  <c r="K97" i="1"/>
  <c r="E100" i="1"/>
  <c r="K87" i="1"/>
  <c r="E103" i="1"/>
  <c r="I100" i="1"/>
  <c r="I96" i="1"/>
  <c r="I89" i="1"/>
  <c r="I110" i="1"/>
  <c r="I92" i="1"/>
  <c r="I88" i="1"/>
  <c r="G105" i="1"/>
  <c r="E99" i="1"/>
  <c r="E102" i="1"/>
  <c r="I111" i="1"/>
  <c r="E96" i="1"/>
  <c r="G88" i="1"/>
  <c r="G96" i="1"/>
  <c r="K110" i="1"/>
  <c r="I101" i="1"/>
  <c r="G103" i="1"/>
  <c r="E104" i="1"/>
  <c r="I90" i="1"/>
  <c r="K94" i="1"/>
  <c r="K95" i="1"/>
  <c r="I46" i="1"/>
  <c r="L17" i="1" l="1"/>
  <c r="G12" i="2" l="1"/>
  <c r="F4" i="2"/>
  <c r="G7" i="2" s="1"/>
  <c r="G5" i="2" l="1"/>
  <c r="G6" i="2"/>
  <c r="A1" i="1"/>
  <c r="I37" i="1" l="1"/>
  <c r="I30" i="1"/>
  <c r="I23" i="1"/>
  <c r="I16" i="1"/>
  <c r="E37" i="1"/>
  <c r="E30" i="1"/>
  <c r="E23" i="1"/>
  <c r="E16" i="1"/>
  <c r="G46" i="1"/>
  <c r="A46"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47" i="1"/>
  <c r="K62" i="1"/>
  <c r="K63" i="1"/>
  <c r="K64" i="1"/>
  <c r="K65" i="1"/>
  <c r="K66" i="1"/>
  <c r="K67" i="1"/>
  <c r="K68" i="1"/>
  <c r="K69" i="1"/>
  <c r="K70" i="1"/>
  <c r="K71" i="1"/>
  <c r="K72" i="1"/>
  <c r="K73" i="1"/>
  <c r="K74" i="1"/>
  <c r="K75" i="1"/>
  <c r="K76" i="1"/>
  <c r="K77" i="1"/>
  <c r="K78" i="1"/>
  <c r="K79" i="1"/>
  <c r="K80" i="1"/>
  <c r="K81" i="1"/>
  <c r="K82" i="1"/>
  <c r="K83" i="1"/>
  <c r="K84" i="1"/>
  <c r="I84" i="1" l="1"/>
  <c r="I63" i="1"/>
  <c r="I64" i="1"/>
  <c r="I65" i="1"/>
  <c r="I66" i="1"/>
  <c r="I67" i="1"/>
  <c r="I68" i="1"/>
  <c r="I69" i="1"/>
  <c r="I70" i="1"/>
  <c r="I71" i="1"/>
  <c r="I72" i="1"/>
  <c r="I73" i="1"/>
  <c r="I74" i="1"/>
  <c r="I75" i="1"/>
  <c r="I76" i="1"/>
  <c r="I77" i="1"/>
  <c r="I78" i="1"/>
  <c r="I79" i="1"/>
  <c r="I80" i="1"/>
  <c r="I81" i="1"/>
  <c r="I82" i="1"/>
  <c r="I83" i="1"/>
  <c r="L35" i="1" l="1"/>
  <c r="J21" i="1"/>
  <c r="K51" i="1"/>
  <c r="K59" i="1"/>
  <c r="J42" i="1"/>
  <c r="F21" i="1"/>
  <c r="K61" i="1"/>
  <c r="K47" i="1"/>
  <c r="K55" i="1"/>
  <c r="K58" i="1"/>
  <c r="H42" i="1"/>
  <c r="F35" i="1"/>
  <c r="L21" i="1"/>
  <c r="K52" i="1"/>
  <c r="K60" i="1"/>
  <c r="H28" i="1"/>
  <c r="K53" i="1"/>
  <c r="K46" i="1"/>
  <c r="L28" i="1"/>
  <c r="J35" i="1"/>
  <c r="L42" i="1"/>
  <c r="J28" i="1"/>
  <c r="A21" i="1"/>
  <c r="K54" i="1"/>
  <c r="F42" i="1"/>
  <c r="K50" i="1"/>
  <c r="A35" i="1"/>
  <c r="F28" i="1"/>
  <c r="K48" i="1"/>
  <c r="K56" i="1"/>
  <c r="H35" i="1"/>
  <c r="A28" i="1"/>
  <c r="K49" i="1"/>
  <c r="K57" i="1"/>
  <c r="H21" i="1"/>
  <c r="M38" i="1"/>
  <c r="J41" i="1" s="1"/>
  <c r="L39" i="1"/>
  <c r="L41" i="1" s="1"/>
  <c r="K38" i="1"/>
  <c r="H41" i="1" s="1"/>
  <c r="L37" i="1"/>
  <c r="F41" i="1" s="1"/>
  <c r="M31" i="1"/>
  <c r="J34" i="1" s="1"/>
  <c r="L32" i="1"/>
  <c r="L34" i="1" s="1"/>
  <c r="K31" i="1"/>
  <c r="L30" i="1"/>
  <c r="F34" i="1" s="1"/>
  <c r="M24" i="1"/>
  <c r="J27" i="1" s="1"/>
  <c r="L25" i="1"/>
  <c r="L27" i="1" s="1"/>
  <c r="K24" i="1"/>
  <c r="L23" i="1"/>
  <c r="L18" i="1"/>
  <c r="M17" i="1"/>
  <c r="J20" i="1" s="1"/>
  <c r="K17" i="1"/>
  <c r="H20" i="1" s="1"/>
  <c r="L16" i="1"/>
  <c r="A20" i="1"/>
  <c r="L24" i="1"/>
  <c r="A27" i="1" s="1"/>
  <c r="L31" i="1"/>
  <c r="A34" i="1" s="1"/>
  <c r="L38" i="1"/>
  <c r="A41" i="1" s="1"/>
  <c r="L20" i="1" l="1"/>
  <c r="F20" i="1"/>
  <c r="F27" i="1"/>
  <c r="H34" i="1"/>
  <c r="E47" i="3" s="1"/>
  <c r="F75" i="3"/>
  <c r="F92" i="3"/>
  <c r="F87" i="3"/>
  <c r="F47" i="3"/>
  <c r="F95" i="3"/>
  <c r="F27" i="3"/>
  <c r="F22" i="3"/>
  <c r="F62" i="3"/>
  <c r="F30" i="3"/>
  <c r="F91" i="3"/>
  <c r="F72" i="3"/>
  <c r="F13" i="3"/>
  <c r="F81" i="3"/>
  <c r="F53" i="3"/>
  <c r="F93" i="3"/>
  <c r="F64" i="3"/>
  <c r="F61" i="3"/>
  <c r="F78" i="3"/>
  <c r="F33" i="3"/>
  <c r="F25" i="3"/>
  <c r="F98" i="3"/>
  <c r="F42" i="3"/>
  <c r="F89" i="3"/>
  <c r="F4" i="3"/>
  <c r="F40" i="3"/>
  <c r="F94" i="3"/>
  <c r="F84" i="3"/>
  <c r="F32" i="3"/>
  <c r="F67" i="3"/>
  <c r="F55" i="3"/>
  <c r="F96" i="3"/>
  <c r="F9" i="3"/>
  <c r="F73" i="3"/>
  <c r="F57" i="3"/>
  <c r="F28" i="3"/>
  <c r="F21" i="3"/>
  <c r="F58" i="3"/>
  <c r="F36" i="3"/>
  <c r="F16" i="3"/>
  <c r="F24" i="3"/>
  <c r="F17" i="3"/>
  <c r="F29" i="3"/>
  <c r="F60" i="3"/>
  <c r="F71" i="3"/>
  <c r="F85" i="3"/>
  <c r="F48" i="3"/>
  <c r="F68" i="3"/>
  <c r="F90" i="3"/>
  <c r="F46" i="3"/>
  <c r="F99" i="3"/>
  <c r="F43" i="3"/>
  <c r="F74" i="3"/>
  <c r="F34" i="3"/>
  <c r="F19" i="3"/>
  <c r="F83" i="3"/>
  <c r="F7" i="3"/>
  <c r="F31" i="3"/>
  <c r="F35" i="3"/>
  <c r="F38" i="3"/>
  <c r="F6" i="3"/>
  <c r="F44" i="3"/>
  <c r="F69" i="3"/>
  <c r="F18" i="3"/>
  <c r="F63" i="3"/>
  <c r="F39" i="3"/>
  <c r="F100" i="3"/>
  <c r="F20" i="3"/>
  <c r="F23" i="3"/>
  <c r="F56" i="3"/>
  <c r="F5" i="3"/>
  <c r="F70" i="3"/>
  <c r="F65" i="3"/>
  <c r="F8" i="3"/>
  <c r="F3" i="3"/>
  <c r="F41" i="3"/>
  <c r="F97" i="3"/>
  <c r="F49" i="3"/>
  <c r="F66" i="3"/>
  <c r="F82" i="3"/>
  <c r="F59" i="3"/>
  <c r="F77" i="3"/>
  <c r="F14" i="3"/>
  <c r="F80" i="3"/>
  <c r="F50" i="3"/>
  <c r="F10" i="3"/>
  <c r="F76" i="3"/>
  <c r="F26" i="3"/>
  <c r="F12" i="3"/>
  <c r="F2" i="3"/>
  <c r="F101" i="3"/>
  <c r="F52" i="3"/>
  <c r="F11" i="3"/>
  <c r="F88" i="3"/>
  <c r="F79" i="3"/>
  <c r="F37" i="3"/>
  <c r="E66" i="3"/>
  <c r="F54" i="3"/>
  <c r="H27" i="1"/>
  <c r="G9" i="2"/>
  <c r="G10" i="2"/>
  <c r="I47" i="1"/>
  <c r="I48" i="1"/>
  <c r="I49" i="1"/>
  <c r="I50" i="1"/>
  <c r="I51" i="1"/>
  <c r="I52" i="1"/>
  <c r="I53" i="1"/>
  <c r="I54" i="1"/>
  <c r="I55" i="1"/>
  <c r="I56" i="1"/>
  <c r="I57" i="1"/>
  <c r="I58" i="1"/>
  <c r="I59" i="1"/>
  <c r="I60" i="1"/>
  <c r="I61" i="1"/>
  <c r="I62" i="1"/>
  <c r="D75" i="3" l="1"/>
  <c r="E23" i="3"/>
  <c r="C91" i="3"/>
  <c r="C97" i="3"/>
  <c r="C96" i="3"/>
  <c r="C60" i="3"/>
  <c r="C40" i="3"/>
  <c r="C88" i="3"/>
  <c r="C25" i="3"/>
  <c r="C90" i="3"/>
  <c r="C7" i="3"/>
  <c r="C50" i="3"/>
  <c r="C34" i="3"/>
  <c r="C68" i="3"/>
  <c r="C42" i="3"/>
  <c r="C2" i="3"/>
  <c r="C83" i="3"/>
  <c r="C47" i="3"/>
  <c r="C87" i="3"/>
  <c r="C58" i="3"/>
  <c r="C70" i="3"/>
  <c r="C54" i="3"/>
  <c r="C101" i="3"/>
  <c r="C22" i="3"/>
  <c r="C8" i="3"/>
  <c r="C69" i="3"/>
  <c r="C35" i="3"/>
  <c r="C16" i="3"/>
  <c r="C15" i="3"/>
  <c r="C37" i="3"/>
  <c r="C72" i="3"/>
  <c r="C13" i="3"/>
  <c r="C12" i="3"/>
  <c r="C82" i="3"/>
  <c r="C5" i="3"/>
  <c r="C63" i="3"/>
  <c r="C43" i="3"/>
  <c r="C21" i="3"/>
  <c r="C67" i="3"/>
  <c r="C64" i="3"/>
  <c r="C75" i="3"/>
  <c r="C30" i="3"/>
  <c r="C26" i="3"/>
  <c r="C66" i="3"/>
  <c r="C56" i="3"/>
  <c r="C6" i="3"/>
  <c r="C85" i="3"/>
  <c r="C28" i="3"/>
  <c r="C32" i="3"/>
  <c r="C98" i="3"/>
  <c r="C27" i="3"/>
  <c r="C10" i="3"/>
  <c r="C49" i="3"/>
  <c r="C18" i="3"/>
  <c r="C31" i="3"/>
  <c r="C71" i="3"/>
  <c r="C38" i="3"/>
  <c r="C84" i="3"/>
  <c r="C93" i="3"/>
  <c r="C11" i="3"/>
  <c r="C80" i="3"/>
  <c r="C41" i="3"/>
  <c r="C20" i="3"/>
  <c r="C99" i="3"/>
  <c r="C17" i="3"/>
  <c r="C74" i="3"/>
  <c r="C4" i="3"/>
  <c r="C53" i="3"/>
  <c r="C52" i="3"/>
  <c r="C86" i="3"/>
  <c r="C3" i="3"/>
  <c r="C100" i="3"/>
  <c r="C57" i="3"/>
  <c r="C24" i="3"/>
  <c r="C9" i="3"/>
  <c r="C89" i="3"/>
  <c r="C78" i="3"/>
  <c r="C81" i="3"/>
  <c r="C92" i="3"/>
  <c r="C76" i="3"/>
  <c r="C59" i="3"/>
  <c r="C65" i="3"/>
  <c r="C73" i="3"/>
  <c r="C19" i="3"/>
  <c r="C48" i="3"/>
  <c r="C36" i="3"/>
  <c r="C51" i="3"/>
  <c r="C94" i="3"/>
  <c r="C79" i="3"/>
  <c r="C62" i="3"/>
  <c r="C77" i="3"/>
  <c r="C14" i="3"/>
  <c r="C46" i="3"/>
  <c r="C39" i="3"/>
  <c r="C44" i="3"/>
  <c r="C29" i="3"/>
  <c r="C23" i="3"/>
  <c r="C55" i="3"/>
  <c r="C45" i="3"/>
  <c r="C33" i="3"/>
  <c r="C95" i="3"/>
  <c r="C61" i="3"/>
  <c r="E54" i="3"/>
  <c r="E92" i="3"/>
  <c r="E71" i="3"/>
  <c r="E14" i="3"/>
  <c r="E49" i="3"/>
  <c r="E15" i="3"/>
  <c r="E65" i="3"/>
  <c r="E27" i="3"/>
  <c r="E20" i="3"/>
  <c r="E101" i="3"/>
  <c r="E89" i="3"/>
  <c r="E76" i="3"/>
  <c r="E9" i="3"/>
  <c r="E2" i="3"/>
  <c r="E46" i="3"/>
  <c r="E13" i="3"/>
  <c r="E50" i="3"/>
  <c r="E7" i="3"/>
  <c r="E95" i="3"/>
  <c r="E29" i="3"/>
  <c r="E11" i="3"/>
  <c r="E97" i="3"/>
  <c r="E53" i="3"/>
  <c r="E88" i="3"/>
  <c r="E59" i="3"/>
  <c r="E6" i="3"/>
  <c r="E62" i="3"/>
  <c r="E12" i="3"/>
  <c r="E8" i="3"/>
  <c r="E40" i="3"/>
  <c r="E10" i="3"/>
  <c r="E41" i="3"/>
  <c r="E68" i="3"/>
  <c r="E84" i="3"/>
  <c r="E70" i="3"/>
  <c r="E99" i="3"/>
  <c r="E37" i="3"/>
  <c r="E82" i="3"/>
  <c r="E56" i="3"/>
  <c r="E48" i="3"/>
  <c r="E25" i="3"/>
  <c r="E100" i="3"/>
  <c r="E36" i="3"/>
  <c r="E75" i="3"/>
  <c r="E18" i="3"/>
  <c r="E38" i="3"/>
  <c r="E21" i="3"/>
  <c r="E42" i="3"/>
  <c r="E90" i="3"/>
  <c r="E83" i="3"/>
  <c r="E96" i="3"/>
  <c r="E64" i="3"/>
  <c r="E74" i="3"/>
  <c r="E67" i="3"/>
  <c r="E98" i="3"/>
  <c r="E24" i="3"/>
  <c r="E51" i="3"/>
  <c r="E22" i="3"/>
  <c r="E91" i="3"/>
  <c r="E52" i="3"/>
  <c r="E80" i="3"/>
  <c r="E3" i="3"/>
  <c r="E57" i="3"/>
  <c r="E39" i="3"/>
  <c r="E31" i="3"/>
  <c r="E60" i="3"/>
  <c r="E28" i="3"/>
  <c r="E4" i="3"/>
  <c r="E77" i="3"/>
  <c r="E78" i="3"/>
  <c r="E35" i="3"/>
  <c r="E34" i="3"/>
  <c r="E17" i="3"/>
  <c r="E55" i="3"/>
  <c r="E45" i="3"/>
  <c r="E79" i="3"/>
  <c r="E81" i="3"/>
  <c r="E72" i="3"/>
  <c r="E87" i="3"/>
  <c r="E26" i="3"/>
  <c r="E5" i="3"/>
  <c r="E73" i="3"/>
  <c r="E19" i="3"/>
  <c r="E43" i="3"/>
  <c r="E16" i="3"/>
  <c r="E32" i="3"/>
  <c r="E86" i="3"/>
  <c r="E93" i="3"/>
  <c r="E30" i="3"/>
  <c r="E63" i="3"/>
  <c r="E69" i="3"/>
  <c r="E44" i="3"/>
  <c r="E85" i="3"/>
  <c r="E58" i="3"/>
  <c r="E94" i="3"/>
  <c r="E61" i="3"/>
  <c r="E33" i="3"/>
  <c r="D78" i="3"/>
  <c r="D45" i="3"/>
  <c r="B99" i="3"/>
  <c r="B35" i="3"/>
  <c r="B73" i="3"/>
  <c r="B56" i="3"/>
  <c r="B49" i="3"/>
  <c r="B76" i="3"/>
  <c r="B75" i="3"/>
  <c r="B30" i="3"/>
  <c r="B25" i="3"/>
  <c r="B43" i="3"/>
  <c r="B38" i="3"/>
  <c r="B20" i="3"/>
  <c r="B5" i="3"/>
  <c r="B66" i="3"/>
  <c r="B26" i="3"/>
  <c r="B92" i="3"/>
  <c r="B91" i="3"/>
  <c r="B93" i="3"/>
  <c r="B86" i="3"/>
  <c r="B67" i="3"/>
  <c r="B85" i="3"/>
  <c r="B50" i="3"/>
  <c r="B29" i="3"/>
  <c r="B74" i="3"/>
  <c r="B6" i="3"/>
  <c r="B90" i="3"/>
  <c r="B70" i="3"/>
  <c r="B82" i="3"/>
  <c r="B12" i="3"/>
  <c r="B87" i="3"/>
  <c r="B72" i="3"/>
  <c r="B98" i="3"/>
  <c r="B45" i="3"/>
  <c r="B55" i="3"/>
  <c r="B36" i="3"/>
  <c r="B48" i="3"/>
  <c r="B79" i="3"/>
  <c r="B96" i="3"/>
  <c r="B54" i="3"/>
  <c r="B4" i="3"/>
  <c r="B15" i="3"/>
  <c r="B17" i="3"/>
  <c r="B69" i="3"/>
  <c r="B22" i="3"/>
  <c r="B94" i="3"/>
  <c r="B34" i="3"/>
  <c r="B44" i="3"/>
  <c r="B18" i="3"/>
  <c r="B65" i="3"/>
  <c r="B59" i="3"/>
  <c r="B2" i="3"/>
  <c r="B47" i="3"/>
  <c r="B13" i="3"/>
  <c r="B89" i="3"/>
  <c r="B16" i="3"/>
  <c r="B42" i="3"/>
  <c r="B19" i="3"/>
  <c r="B39" i="3"/>
  <c r="B23" i="3"/>
  <c r="B8" i="3"/>
  <c r="B14" i="3"/>
  <c r="B101" i="3"/>
  <c r="B95" i="3"/>
  <c r="B81" i="3"/>
  <c r="B64" i="3"/>
  <c r="B24" i="3"/>
  <c r="B53" i="3"/>
  <c r="B83" i="3"/>
  <c r="B68" i="3"/>
  <c r="B57" i="3"/>
  <c r="B3" i="3"/>
  <c r="B80" i="3"/>
  <c r="B52" i="3"/>
  <c r="B27" i="3"/>
  <c r="B78" i="3"/>
  <c r="B77" i="3"/>
  <c r="B40" i="3"/>
  <c r="B9" i="3"/>
  <c r="B7" i="3"/>
  <c r="B41" i="3"/>
  <c r="B31" i="3"/>
  <c r="B100" i="3"/>
  <c r="B63" i="3"/>
  <c r="B97" i="3"/>
  <c r="B10" i="3"/>
  <c r="B88" i="3"/>
  <c r="B62" i="3"/>
  <c r="B33" i="3"/>
  <c r="B61" i="3"/>
  <c r="B84" i="3"/>
  <c r="B28" i="3"/>
  <c r="B60" i="3"/>
  <c r="B37" i="3"/>
  <c r="B32" i="3"/>
  <c r="B21" i="3"/>
  <c r="B71" i="3"/>
  <c r="B58" i="3"/>
  <c r="B46" i="3"/>
  <c r="B11" i="3"/>
  <c r="B51" i="3"/>
  <c r="D43" i="3"/>
  <c r="D51" i="3"/>
  <c r="D16" i="3"/>
  <c r="D92" i="3"/>
  <c r="D55" i="3"/>
  <c r="D76" i="3"/>
  <c r="D86" i="3"/>
  <c r="D49" i="3"/>
  <c r="D33" i="3"/>
  <c r="D56" i="3"/>
  <c r="D69" i="3"/>
  <c r="D34" i="3"/>
  <c r="D13" i="3"/>
  <c r="D11" i="3"/>
  <c r="D50" i="3"/>
  <c r="D41" i="3"/>
  <c r="D57" i="3"/>
  <c r="D39" i="3"/>
  <c r="D23" i="3"/>
  <c r="D85" i="3"/>
  <c r="D58" i="3"/>
  <c r="D32" i="3"/>
  <c r="D77" i="3"/>
  <c r="D72" i="3"/>
  <c r="D52" i="3"/>
  <c r="D80" i="3"/>
  <c r="D3" i="3"/>
  <c r="D18" i="3"/>
  <c r="D63" i="3"/>
  <c r="D6" i="3"/>
  <c r="D71" i="3"/>
  <c r="D21" i="3"/>
  <c r="D84" i="3"/>
  <c r="D64" i="3"/>
  <c r="D37" i="3"/>
  <c r="D30" i="3"/>
  <c r="D101" i="3"/>
  <c r="D14" i="3"/>
  <c r="D8" i="3"/>
  <c r="D90" i="3"/>
  <c r="D44" i="3"/>
  <c r="D35" i="3"/>
  <c r="D60" i="3"/>
  <c r="D28" i="3"/>
  <c r="D94" i="3"/>
  <c r="D79" i="3"/>
  <c r="D81" i="3"/>
  <c r="D22" i="3"/>
  <c r="D2" i="3"/>
  <c r="D59" i="3"/>
  <c r="D65" i="3"/>
  <c r="D20" i="3"/>
  <c r="D38" i="3"/>
  <c r="D7" i="3"/>
  <c r="D29" i="3"/>
  <c r="D9" i="3"/>
  <c r="D40" i="3"/>
  <c r="D98" i="3"/>
  <c r="D91" i="3"/>
  <c r="D95" i="3"/>
  <c r="D12" i="3"/>
  <c r="D82" i="3"/>
  <c r="D70" i="3"/>
  <c r="D73" i="3"/>
  <c r="D31" i="3"/>
  <c r="D19" i="3"/>
  <c r="D17" i="3"/>
  <c r="D15" i="3"/>
  <c r="D4" i="3"/>
  <c r="D93" i="3"/>
  <c r="D62" i="3"/>
  <c r="D47" i="3"/>
  <c r="D26" i="3"/>
  <c r="D66" i="3"/>
  <c r="D5" i="3"/>
  <c r="D100" i="3"/>
  <c r="D83" i="3"/>
  <c r="D74" i="3"/>
  <c r="D24" i="3"/>
  <c r="D96" i="3"/>
  <c r="D89" i="3"/>
  <c r="D25" i="3"/>
  <c r="D27" i="3"/>
  <c r="D87" i="3"/>
  <c r="D42" i="3"/>
  <c r="D88" i="3"/>
  <c r="D10" i="3"/>
  <c r="D97" i="3"/>
  <c r="D46" i="3"/>
  <c r="D68" i="3"/>
  <c r="D99" i="3"/>
  <c r="D48" i="3"/>
  <c r="D36" i="3"/>
  <c r="D67" i="3"/>
  <c r="D61" i="3"/>
  <c r="D53" i="3"/>
  <c r="D54" i="3"/>
  <c r="A42" i="1"/>
  <c r="F86" i="3" s="1"/>
  <c r="B102" i="3" l="1"/>
  <c r="E102" i="3"/>
  <c r="D102" i="3"/>
  <c r="C102" i="3"/>
  <c r="F15" i="3"/>
  <c r="F51" i="3"/>
  <c r="G51" i="3" s="1"/>
  <c r="G47" i="3"/>
  <c r="G75" i="3"/>
  <c r="G22" i="3"/>
  <c r="G4" i="3"/>
  <c r="G66" i="3"/>
  <c r="G86" i="3"/>
  <c r="G12" i="3"/>
  <c r="G49" i="3"/>
  <c r="G97" i="3"/>
  <c r="G67" i="3"/>
  <c r="G82" i="3"/>
  <c r="G79" i="3"/>
  <c r="G56" i="3"/>
  <c r="G70" i="3"/>
  <c r="G48" i="3"/>
  <c r="G20" i="3"/>
  <c r="G83" i="3"/>
  <c r="G38" i="3"/>
  <c r="G63" i="3"/>
  <c r="G36" i="3"/>
  <c r="G23" i="3"/>
  <c r="G69" i="3"/>
  <c r="G73" i="3"/>
  <c r="G2" i="3"/>
  <c r="G53" i="3"/>
  <c r="G76" i="3"/>
  <c r="G101" i="3"/>
  <c r="G55" i="3"/>
  <c r="G34" i="3"/>
  <c r="G87" i="3"/>
  <c r="G89" i="3"/>
  <c r="G96" i="3"/>
  <c r="G50" i="3"/>
  <c r="G99" i="3"/>
  <c r="G65" i="3"/>
  <c r="G61" i="3"/>
  <c r="G88" i="3"/>
  <c r="G6" i="3"/>
  <c r="G25" i="3"/>
  <c r="G64" i="3"/>
  <c r="G31" i="3"/>
  <c r="G57" i="3"/>
  <c r="G19" i="3"/>
  <c r="G9" i="3"/>
  <c r="G91" i="3"/>
  <c r="G29" i="3"/>
  <c r="G93" i="3"/>
  <c r="G44" i="3"/>
  <c r="G26" i="3"/>
  <c r="G90" i="3"/>
  <c r="G72" i="3"/>
  <c r="G94" i="3"/>
  <c r="G13" i="3"/>
  <c r="G5" i="3"/>
  <c r="G46" i="3"/>
  <c r="G40" i="3"/>
  <c r="G84" i="3"/>
  <c r="G43" i="3"/>
  <c r="G10" i="3"/>
  <c r="G24" i="3"/>
  <c r="G100" i="3"/>
  <c r="G28" i="3"/>
  <c r="G85" i="3"/>
  <c r="G14" i="3"/>
  <c r="G17" i="3"/>
  <c r="G27" i="3"/>
  <c r="G8" i="2"/>
  <c r="G4" i="2" s="1"/>
  <c r="F45" i="3"/>
  <c r="G45" i="3" s="1"/>
  <c r="G68" i="3"/>
  <c r="G59" i="3"/>
  <c r="G35" i="3"/>
  <c r="G39" i="3"/>
  <c r="G52" i="3"/>
  <c r="G78" i="3"/>
  <c r="G58" i="3"/>
  <c r="G37" i="3"/>
  <c r="G11" i="3"/>
  <c r="G62" i="3"/>
  <c r="G81" i="3"/>
  <c r="G8" i="3"/>
  <c r="G71" i="3"/>
  <c r="G77" i="3"/>
  <c r="G74" i="3"/>
  <c r="G7" i="3"/>
  <c r="G32" i="3"/>
  <c r="H92" i="1" s="1"/>
  <c r="G54" i="3"/>
  <c r="G42" i="3"/>
  <c r="G95" i="3"/>
  <c r="G30" i="3"/>
  <c r="G18" i="3"/>
  <c r="G92" i="3"/>
  <c r="G33" i="3"/>
  <c r="G3" i="3"/>
  <c r="G16" i="3"/>
  <c r="G21" i="3"/>
  <c r="G41" i="3"/>
  <c r="G60" i="3"/>
  <c r="G98" i="3"/>
  <c r="G80" i="3"/>
  <c r="G15" i="3" l="1"/>
  <c r="F100" i="1" s="1"/>
  <c r="F102" i="3"/>
  <c r="F89" i="1"/>
  <c r="H96" i="1"/>
  <c r="J100" i="1"/>
  <c r="H109" i="1"/>
  <c r="H87" i="1"/>
  <c r="F105" i="1"/>
  <c r="J107" i="1"/>
  <c r="J90" i="1"/>
  <c r="J96" i="1"/>
  <c r="L89" i="1"/>
  <c r="L90" i="1"/>
  <c r="J109" i="1"/>
  <c r="L106" i="1"/>
  <c r="L98" i="1"/>
  <c r="F102" i="1"/>
  <c r="H98" i="1"/>
  <c r="F94" i="1"/>
  <c r="J111" i="1"/>
  <c r="J110" i="1"/>
  <c r="J93" i="1"/>
  <c r="L101" i="1"/>
  <c r="H107" i="1"/>
  <c r="H106" i="1"/>
  <c r="F106" i="1"/>
  <c r="F99" i="1"/>
  <c r="F95" i="1"/>
  <c r="H111" i="1"/>
  <c r="H95" i="1"/>
  <c r="H102" i="1"/>
  <c r="F109" i="1"/>
  <c r="F110" i="1"/>
  <c r="F92" i="1"/>
  <c r="H110" i="1"/>
  <c r="F93" i="1"/>
  <c r="F87" i="1"/>
  <c r="L110" i="1"/>
  <c r="L93" i="1"/>
  <c r="F108" i="1"/>
  <c r="L103" i="1"/>
  <c r="J88" i="1"/>
  <c r="L107" i="1"/>
  <c r="F104" i="1"/>
  <c r="H97" i="1"/>
  <c r="H94" i="1"/>
  <c r="J91" i="1"/>
  <c r="H88" i="1"/>
  <c r="H103" i="1"/>
  <c r="L100" i="1"/>
  <c r="F96" i="1"/>
  <c r="F91" i="1"/>
  <c r="J106" i="1"/>
  <c r="F107" i="1"/>
  <c r="L97" i="1"/>
  <c r="J95" i="1"/>
  <c r="L111" i="1"/>
  <c r="H108" i="1"/>
  <c r="J105" i="1"/>
  <c r="J87" i="1"/>
  <c r="L88" i="1"/>
  <c r="F88" i="1"/>
  <c r="J103" i="1"/>
  <c r="H100" i="1"/>
  <c r="L109" i="1"/>
  <c r="L99" i="1"/>
  <c r="H101" i="1"/>
  <c r="L105" i="1"/>
  <c r="F103" i="1"/>
  <c r="H91" i="1"/>
  <c r="J92" i="1"/>
  <c r="J102" i="1"/>
  <c r="J108" i="1"/>
  <c r="H99" i="1"/>
  <c r="L96" i="1"/>
  <c r="H104" i="1"/>
  <c r="L108" i="1"/>
  <c r="J97" i="1"/>
  <c r="F90" i="1"/>
  <c r="L87" i="1"/>
  <c r="F98" i="1"/>
  <c r="J104" i="1"/>
  <c r="F97" i="1"/>
  <c r="L94" i="1"/>
  <c r="F101" i="1"/>
  <c r="L92" i="1"/>
  <c r="J89" i="1"/>
  <c r="H105" i="1"/>
  <c r="J98" i="1"/>
  <c r="H89" i="1"/>
  <c r="L102" i="1"/>
  <c r="J94" i="1"/>
  <c r="H93" i="1"/>
  <c r="J101" i="1"/>
  <c r="F111" i="1"/>
  <c r="J99" i="1"/>
  <c r="H90" i="1"/>
  <c r="L91" i="1"/>
  <c r="L104" i="1"/>
  <c r="L95" i="1"/>
  <c r="G102" i="3" l="1"/>
  <c r="L113" i="1"/>
</calcChain>
</file>

<file path=xl/sharedStrings.xml><?xml version="1.0" encoding="utf-8"?>
<sst xmlns="http://schemas.openxmlformats.org/spreadsheetml/2006/main" count="269" uniqueCount="242">
  <si>
    <t>Super Bowl XLIX</t>
  </si>
  <si>
    <t>Score Changes</t>
  </si>
  <si>
    <t>Winner</t>
  </si>
  <si>
    <t>1st Quarter</t>
  </si>
  <si>
    <t>2nd Quarter</t>
  </si>
  <si>
    <t>3rd Quarter</t>
  </si>
  <si>
    <t>Amount Paid</t>
  </si>
  <si>
    <t>Neighbor</t>
  </si>
  <si>
    <t>Square Cost</t>
  </si>
  <si>
    <t>Neighbor Value</t>
  </si>
  <si>
    <t>Score Change Value</t>
  </si>
  <si>
    <t>Total Bank</t>
  </si>
  <si>
    <t>Score Change Pay Total</t>
  </si>
  <si>
    <t>Neighbor Pay Total</t>
  </si>
  <si>
    <t>1st Quarter Value</t>
  </si>
  <si>
    <t>2nd Quarter Value</t>
  </si>
  <si>
    <t>3rd Quarter Value</t>
  </si>
  <si>
    <t>Balance</t>
  </si>
  <si>
    <t>1st Quarter Pay Total</t>
  </si>
  <si>
    <t>2nd Quarter Pay Total</t>
  </si>
  <si>
    <t>3rd Quarter Pay Total</t>
  </si>
  <si>
    <t>Remaining Bank</t>
  </si>
  <si>
    <t>1st Quarter Winner</t>
  </si>
  <si>
    <t>2nd Quarter Winner</t>
  </si>
  <si>
    <t>3rd Quarter Winner</t>
  </si>
  <si>
    <t>Final Score</t>
  </si>
  <si>
    <t>Final Score Winner</t>
  </si>
  <si>
    <t>Final Score Pay Total</t>
  </si>
  <si>
    <t>Final Score Value</t>
  </si>
  <si>
    <t>Super Bowl 50</t>
  </si>
  <si>
    <t>Super Bowl LI</t>
  </si>
  <si>
    <t>Super Bowl LII</t>
  </si>
  <si>
    <t>Super Bowl LIII</t>
  </si>
  <si>
    <t>Super Bowl LIV</t>
  </si>
  <si>
    <t>Super Bowl LVI</t>
  </si>
  <si>
    <t>Super Bowl LVII</t>
  </si>
  <si>
    <t>Super Bowl LVIII</t>
  </si>
  <si>
    <t>Super Bowl LIX</t>
  </si>
  <si>
    <t>Super Bowl LV</t>
  </si>
  <si>
    <t>Super Bowl LX</t>
  </si>
  <si>
    <t>Super Bowl LXI</t>
  </si>
  <si>
    <t>Super Bowl LXII</t>
  </si>
  <si>
    <t>Super Bowl LXIII</t>
  </si>
  <si>
    <t>Super Bowl LXIV</t>
  </si>
  <si>
    <t>Super Bowl LXV</t>
  </si>
  <si>
    <t>Super Bowl LXVI</t>
  </si>
  <si>
    <t>Super Bowl LXVII</t>
  </si>
  <si>
    <t>Super Bowl LXVIII</t>
  </si>
  <si>
    <t>Super Bowl LXIX</t>
  </si>
  <si>
    <t>Super Bowl LXX</t>
  </si>
  <si>
    <t>Super Bowl LXXI</t>
  </si>
  <si>
    <t>Super Bowl LXXII</t>
  </si>
  <si>
    <t>Super Bowl LXXIII</t>
  </si>
  <si>
    <t>Super Bowl LXXIV</t>
  </si>
  <si>
    <t>Super Bowl LXXV</t>
  </si>
  <si>
    <t>Super Bowl LXXVI</t>
  </si>
  <si>
    <t>Super Bowl LXXVII</t>
  </si>
  <si>
    <t>Super Bowl LXXVIII</t>
  </si>
  <si>
    <t>Super Bowl LXXIX</t>
  </si>
  <si>
    <t>Super Bowl LXXX</t>
  </si>
  <si>
    <t>Super Bowl LXXXI</t>
  </si>
  <si>
    <t>Super Bowl LXXXII</t>
  </si>
  <si>
    <t>Super Bowl LXXXIII</t>
  </si>
  <si>
    <t>Super Bowl LXXXIV</t>
  </si>
  <si>
    <t>Super Bowl LXXXV</t>
  </si>
  <si>
    <t>Super Bowl LXXXVI</t>
  </si>
  <si>
    <t>Super Bowl LXXXVII</t>
  </si>
  <si>
    <t>Super Bowl LXXXVIII</t>
  </si>
  <si>
    <t>Super Bowl LXXXIX</t>
  </si>
  <si>
    <t>Super Bowl XC</t>
  </si>
  <si>
    <t>Super Bowl XCI</t>
  </si>
  <si>
    <t>Super Bowl XCII</t>
  </si>
  <si>
    <t>Super Bowl XCIII</t>
  </si>
  <si>
    <t>Super Bowl XCIV</t>
  </si>
  <si>
    <t>Super Bowl XCV</t>
  </si>
  <si>
    <t>Super Bowl XCVI</t>
  </si>
  <si>
    <t>Super Bowl XCVII</t>
  </si>
  <si>
    <t>Super Bowl XCVIII</t>
  </si>
  <si>
    <t>Super Bowl XCIX</t>
  </si>
  <si>
    <t>Super Bowl 100</t>
  </si>
  <si>
    <t>Super Bowl CI</t>
  </si>
  <si>
    <t>Super Bowl CII</t>
  </si>
  <si>
    <t>Super Bowl CIII</t>
  </si>
  <si>
    <t>Super Bowl CIV</t>
  </si>
  <si>
    <t>Super Bowl CV</t>
  </si>
  <si>
    <t>Super Bowl CVI</t>
  </si>
  <si>
    <t>Super Bowl CVII</t>
  </si>
  <si>
    <t>Super Bowl CVIII</t>
  </si>
  <si>
    <t>Super Bowl CIX</t>
  </si>
  <si>
    <t>Super Bowl CX</t>
  </si>
  <si>
    <t>Super Bowl CXI</t>
  </si>
  <si>
    <t>Super Bowl CXII</t>
  </si>
  <si>
    <t>Super Bowl CXIII</t>
  </si>
  <si>
    <t>Super Bowl CXIV</t>
  </si>
  <si>
    <t>Super Bowl CXV</t>
  </si>
  <si>
    <t>Super Bowl CXVI</t>
  </si>
  <si>
    <t>Super Bowl CXVII</t>
  </si>
  <si>
    <t>Super Bowl CXVIII</t>
  </si>
  <si>
    <t>Super Bowl CXIX</t>
  </si>
  <si>
    <t>Super Bowl CXX</t>
  </si>
  <si>
    <t>Super Bowl CXXI</t>
  </si>
  <si>
    <t>Super Bowl CXXII</t>
  </si>
  <si>
    <t>Super Bowl CXXIII</t>
  </si>
  <si>
    <t>Super Bowl CXXIV</t>
  </si>
  <si>
    <t>Super Bowl CXXV</t>
  </si>
  <si>
    <t>Super Bowl CXXVI</t>
  </si>
  <si>
    <t>Super Bowl CXXVII</t>
  </si>
  <si>
    <t>Super Bowl CXXVIII</t>
  </si>
  <si>
    <t>Super Bowl CXXIX</t>
  </si>
  <si>
    <t>Super Bowl CXXX</t>
  </si>
  <si>
    <t>Super Bowl CXXXI</t>
  </si>
  <si>
    <t>Super Bowl CXXXII</t>
  </si>
  <si>
    <t>Super Bowl CXXXIII</t>
  </si>
  <si>
    <t>Super Bowl CXXXIV</t>
  </si>
  <si>
    <t>Super Bowl XLVIII</t>
  </si>
  <si>
    <t>pw=superbowl</t>
  </si>
  <si>
    <t>Total Payout</t>
  </si>
  <si>
    <t>Name</t>
  </si>
  <si>
    <t>Paid</t>
  </si>
  <si>
    <t>Nick</t>
  </si>
  <si>
    <t>Donna</t>
  </si>
  <si>
    <t>Jessica</t>
  </si>
  <si>
    <t>Mike C</t>
  </si>
  <si>
    <t>Mike P</t>
  </si>
  <si>
    <t>Liam</t>
  </si>
  <si>
    <t>Oliver</t>
  </si>
  <si>
    <t>Noah</t>
  </si>
  <si>
    <t>Elijah</t>
  </si>
  <si>
    <t>William</t>
  </si>
  <si>
    <t>Henry</t>
  </si>
  <si>
    <t>Luke</t>
  </si>
  <si>
    <t>Lucas</t>
  </si>
  <si>
    <t>Benjamin</t>
  </si>
  <si>
    <t>Levi</t>
  </si>
  <si>
    <t>Sebastian</t>
  </si>
  <si>
    <t>Daniel</t>
  </si>
  <si>
    <t>Jack</t>
  </si>
  <si>
    <t>Michael</t>
  </si>
  <si>
    <t>Alexander</t>
  </si>
  <si>
    <t>Owen</t>
  </si>
  <si>
    <t>Samuel</t>
  </si>
  <si>
    <t>Ethan</t>
  </si>
  <si>
    <t>John</t>
  </si>
  <si>
    <t>David</t>
  </si>
  <si>
    <t>Wyatt</t>
  </si>
  <si>
    <t>Dylan</t>
  </si>
  <si>
    <t>Isaac</t>
  </si>
  <si>
    <t>Anthony</t>
  </si>
  <si>
    <t>Tony</t>
  </si>
  <si>
    <t>Olivia</t>
  </si>
  <si>
    <t>Emma</t>
  </si>
  <si>
    <t>Charlotte</t>
  </si>
  <si>
    <t>Sophia</t>
  </si>
  <si>
    <t>Jean</t>
  </si>
  <si>
    <t>Isabella</t>
  </si>
  <si>
    <t>Mia</t>
  </si>
  <si>
    <t>Malia</t>
  </si>
  <si>
    <t>Chloe</t>
  </si>
  <si>
    <t>Violet</t>
  </si>
  <si>
    <t>Abigail</t>
  </si>
  <si>
    <t>Ella</t>
  </si>
  <si>
    <t>Lily</t>
  </si>
  <si>
    <t>Ivy</t>
  </si>
  <si>
    <t>Naomi</t>
  </si>
  <si>
    <t>Lucy</t>
  </si>
  <si>
    <t>Leah</t>
  </si>
  <si>
    <t>Natalie</t>
  </si>
  <si>
    <t>Alice</t>
  </si>
  <si>
    <t>Janice</t>
  </si>
  <si>
    <t>Audrey</t>
  </si>
  <si>
    <t>Barbara</t>
  </si>
  <si>
    <t>Caroline</t>
  </si>
  <si>
    <t>Anna</t>
  </si>
  <si>
    <t>Maria</t>
  </si>
  <si>
    <t>Score</t>
  </si>
  <si>
    <t>Q1</t>
  </si>
  <si>
    <t>Q2</t>
  </si>
  <si>
    <t>Q3</t>
  </si>
  <si>
    <t>Q4</t>
  </si>
  <si>
    <t>SUM</t>
  </si>
  <si>
    <t>Robert</t>
  </si>
  <si>
    <t>Kansas City Chiefs</t>
  </si>
  <si>
    <t>Philadelphia Eagles</t>
  </si>
  <si>
    <t>Don't forget to sort this table.  Sort A1:G101 by Name A-Z.</t>
  </si>
  <si>
    <t>Squares tab</t>
  </si>
  <si>
    <t>Instructions for using the Football Squares spreadsheet</t>
  </si>
  <si>
    <t>James</t>
  </si>
  <si>
    <t>Theodore</t>
  </si>
  <si>
    <t>Aiden</t>
  </si>
  <si>
    <t>Jason</t>
  </si>
  <si>
    <t>Greg</t>
  </si>
  <si>
    <t>George</t>
  </si>
  <si>
    <t>Matthew</t>
  </si>
  <si>
    <t>Thomas</t>
  </si>
  <si>
    <t>Tim</t>
  </si>
  <si>
    <t>Charles</t>
  </si>
  <si>
    <t>Chris</t>
  </si>
  <si>
    <t>Nathan</t>
  </si>
  <si>
    <t>Andy</t>
  </si>
  <si>
    <t>Nolan</t>
  </si>
  <si>
    <t>Eli</t>
  </si>
  <si>
    <t>Wesley</t>
  </si>
  <si>
    <t>Ronnie</t>
  </si>
  <si>
    <t>Donnie</t>
  </si>
  <si>
    <t>Colton</t>
  </si>
  <si>
    <t>Adam</t>
  </si>
  <si>
    <t>Eddie</t>
  </si>
  <si>
    <t>Amelia</t>
  </si>
  <si>
    <t>Ava</t>
  </si>
  <si>
    <t>Elizabeth</t>
  </si>
  <si>
    <t>Emily</t>
  </si>
  <si>
    <t>Nora</t>
  </si>
  <si>
    <t>Madison</t>
  </si>
  <si>
    <t>Grace</t>
  </si>
  <si>
    <t>Zoe</t>
  </si>
  <si>
    <t>Stella</t>
  </si>
  <si>
    <t>Victoria</t>
  </si>
  <si>
    <t>Hannah</t>
  </si>
  <si>
    <t>Maya</t>
  </si>
  <si>
    <t>Madoline</t>
  </si>
  <si>
    <t>Ruby</t>
  </si>
  <si>
    <t>Robbie</t>
  </si>
  <si>
    <t>Hailey</t>
  </si>
  <si>
    <t>Jade</t>
  </si>
  <si>
    <t>Lydia</t>
  </si>
  <si>
    <t>Sarah</t>
  </si>
  <si>
    <t>Raelynn</t>
  </si>
  <si>
    <t>Samantha</t>
  </si>
  <si>
    <t>Julia</t>
  </si>
  <si>
    <t>Before the game.</t>
  </si>
  <si>
    <t>1.</t>
  </si>
  <si>
    <t xml:space="preserve">Once the 2 teams have been decided, enter the team name for the AFC in cell C1 and the NFC in cell A3.  Do not enter any numbers or names in the squares.  Print ONLY page 1 which will show the team names and the blank squares to be sold.  Page 1 should look similar the image below.
</t>
  </si>
  <si>
    <t>2.</t>
  </si>
  <si>
    <t>3.</t>
  </si>
  <si>
    <t>Pring page 1 ONLY and post the page so that all the players will know what numbers they have.  Make copies to give them to each player or have the players take a picture of the page which is easier and saves paper.</t>
  </si>
  <si>
    <t>During the game.</t>
  </si>
  <si>
    <t>Once the game has started, enter the scores as they occur in the Score Changes section of the Squares tab for the teams.  Be sure to enter the first score of 0-0 as this is the official first score of the game.  Each score is recorded as an individual score.  For example, if someone scores a touchdown, the score will be 6-0.  If they kick an extra point, the score will now be 7-0.  Be sure to ONLY use the last digit of the score when there are double digit numbers.  If the score is 13-0, only use 3-0.
As soon as a score is recorded in the Score Changes section, the Name of the winner and the Amount Paid will automatically appear.  Keep recording each score change for all changes throughout the game.  The Score Changes section will look like the image below.</t>
  </si>
  <si>
    <t>At the end of each quarter, enter the score (using only the single digit) for each team in the sections for each quarter.  The 4th quarter score is the final score of the game including overtime.  When the scores are entered, the Names of the quarter winner and neighbors and the Amount Paid will show up automatically.  The Quarters section should like like the image below.</t>
  </si>
  <si>
    <t>After the game.</t>
  </si>
  <si>
    <t>After the game, go to the Pay tab and Sort the Names.  Then, print all 4 pages which will print all 4 sections of the Squares tab.  The first page is the squares with all the Names on each square; next is a page to show the score for each Quarter with the Names, Neighbors and Amount Paid; next is a page showing each Score Change with the Name and Amount Paid per score change; and the final page is all of the names sorted alphabetically and the total amount to be paid to them.  This is to make it easier to see how much to pay each player but also so that each player can see what they won.</t>
  </si>
  <si>
    <t>Marina</t>
  </si>
  <si>
    <t>Use the blank page 1 to sell the squares.  When a square is sold, enter the name in the cell selected by the player.  Use letters only, no numbers or special characters in the cells as this will cause an error in sorting.  If a player buys more than one square, they will have to use a different name for each square.
Once all of the squares have been sold, randomly pick numbers 0-9 for both the AFC and NFC scores and enter those numbers in the cells D2-M2 for the AFC and B4-B12 for the NFC.  Page 1 should now look like the image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</si>
</sst>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quot;$&quot;#,##0"/>
  </numFmts>
  <fonts count="13" x14ac:knownFonts="1">
    <font>
      <sz val="10"/>
      <color theme="1"/>
      <name val="Arial"/>
      <family val="2"/>
    </font>
    <font>
      <b/>
      <sz val="10"/>
      <color theme="1"/>
      <name val="Arial"/>
      <family val="2"/>
    </font>
    <font>
      <b/>
      <sz val="14"/>
      <color theme="1"/>
      <name val="Arial"/>
      <family val="2"/>
    </font>
    <font>
      <sz val="10"/>
      <name val="Arial"/>
      <family val="2"/>
    </font>
    <font>
      <sz val="8"/>
      <color theme="1"/>
      <name val="Arial"/>
      <family val="2"/>
    </font>
    <font>
      <sz val="10"/>
      <color theme="1"/>
      <name val="Arial"/>
      <family val="2"/>
    </font>
    <font>
      <b/>
      <sz val="20"/>
      <color theme="1"/>
      <name val="Arial"/>
      <family val="2"/>
    </font>
    <font>
      <b/>
      <sz val="12"/>
      <color theme="1"/>
      <name val="Arial"/>
      <family val="2"/>
    </font>
    <font>
      <sz val="12"/>
      <color theme="1"/>
      <name val="Arial"/>
      <family val="2"/>
    </font>
    <font>
      <sz val="16"/>
      <color theme="1"/>
      <name val="Arial"/>
      <family val="2"/>
    </font>
    <font>
      <b/>
      <sz val="28"/>
      <color theme="1"/>
      <name val="Arial"/>
      <family val="2"/>
    </font>
    <font>
      <u/>
      <sz val="10"/>
      <color theme="10"/>
      <name val="Arial"/>
      <family val="2"/>
    </font>
    <font>
      <b/>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5" fillId="0" borderId="0" applyFont="0" applyFill="0" applyBorder="0" applyAlignment="0" applyProtection="0"/>
    <xf numFmtId="0" fontId="11" fillId="0" borderId="0" applyNumberFormat="0" applyFill="0" applyBorder="0" applyAlignment="0" applyProtection="0"/>
  </cellStyleXfs>
  <cellXfs count="150">
    <xf numFmtId="0" fontId="0" fillId="0" borderId="0" xfId="0"/>
    <xf numFmtId="0" fontId="1" fillId="2" borderId="1" xfId="0" applyFont="1" applyFill="1" applyBorder="1" applyAlignment="1" applyProtection="1">
      <alignment horizontal="center"/>
      <protection locked="0"/>
    </xf>
    <xf numFmtId="0" fontId="1" fillId="0" borderId="1"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0" xfId="0" applyProtection="1"/>
    <xf numFmtId="0" fontId="1" fillId="0" borderId="1" xfId="0" applyFont="1" applyBorder="1" applyAlignment="1" applyProtection="1">
      <alignment horizontal="center"/>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4" fillId="0" borderId="0" xfId="0" applyFont="1" applyProtection="1"/>
    <xf numFmtId="0" fontId="3" fillId="0" borderId="6" xfId="0" applyFont="1" applyBorder="1" applyAlignment="1" applyProtection="1">
      <alignment horizontal="center"/>
    </xf>
    <xf numFmtId="0" fontId="3" fillId="0" borderId="3" xfId="0" applyFont="1" applyBorder="1" applyAlignment="1" applyProtection="1">
      <alignment horizontal="center"/>
    </xf>
    <xf numFmtId="0" fontId="1" fillId="0" borderId="0" xfId="0" applyFont="1" applyBorder="1" applyProtection="1"/>
    <xf numFmtId="0" fontId="3" fillId="0" borderId="0" xfId="0" applyFont="1" applyBorder="1" applyAlignment="1" applyProtection="1">
      <alignment horizontal="center"/>
    </xf>
    <xf numFmtId="0" fontId="3" fillId="0" borderId="7" xfId="0" applyFont="1" applyBorder="1" applyAlignment="1" applyProtection="1">
      <alignment horizontal="center"/>
    </xf>
    <xf numFmtId="0" fontId="0" fillId="0" borderId="0" xfId="0"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protection locked="0"/>
    </xf>
    <xf numFmtId="0" fontId="0" fillId="0" borderId="0"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164" fontId="0" fillId="2" borderId="1" xfId="0" applyNumberFormat="1" applyFill="1" applyBorder="1" applyProtection="1"/>
    <xf numFmtId="164" fontId="0" fillId="2" borderId="1" xfId="1" applyNumberFormat="1" applyFont="1" applyFill="1" applyBorder="1" applyProtection="1"/>
    <xf numFmtId="0" fontId="0" fillId="0" borderId="1" xfId="0" applyBorder="1" applyProtection="1"/>
    <xf numFmtId="164" fontId="0" fillId="2" borderId="1" xfId="1" applyNumberFormat="1" applyFont="1" applyFill="1" applyBorder="1" applyAlignment="1" applyProtection="1">
      <alignment horizontal="right"/>
      <protection locked="0"/>
    </xf>
    <xf numFmtId="9" fontId="0" fillId="2" borderId="1" xfId="0" applyNumberFormat="1" applyFill="1" applyBorder="1" applyAlignment="1" applyProtection="1">
      <alignment horizontal="right"/>
      <protection locked="0"/>
    </xf>
    <xf numFmtId="14" fontId="0" fillId="0" borderId="0" xfId="0" applyNumberFormat="1" applyProtection="1"/>
    <xf numFmtId="0" fontId="2" fillId="0" borderId="0" xfId="0" applyFont="1" applyBorder="1" applyAlignment="1" applyProtection="1">
      <alignment horizontal="center" vertical="center" textRotation="90"/>
    </xf>
    <xf numFmtId="0" fontId="1" fillId="0" borderId="1" xfId="0" applyFont="1" applyBorder="1" applyAlignment="1" applyProtection="1">
      <alignment vertical="center"/>
      <protection locked="0"/>
    </xf>
    <xf numFmtId="0" fontId="1" fillId="0" borderId="6" xfId="0" applyFont="1" applyBorder="1" applyAlignment="1" applyProtection="1">
      <alignment vertical="center"/>
      <protection locked="0"/>
    </xf>
    <xf numFmtId="0" fontId="3" fillId="0" borderId="5" xfId="0" applyFont="1" applyBorder="1" applyAlignment="1" applyProtection="1">
      <alignment horizontal="center"/>
    </xf>
    <xf numFmtId="49" fontId="0" fillId="2" borderId="1" xfId="0" applyNumberFormat="1" applyFont="1" applyFill="1" applyBorder="1" applyAlignment="1" applyProtection="1">
      <alignment horizontal="center" vertical="center" wrapText="1"/>
      <protection locked="0"/>
    </xf>
    <xf numFmtId="49" fontId="0" fillId="2" borderId="5" xfId="0" applyNumberFormat="1" applyFont="1" applyFill="1" applyBorder="1" applyAlignment="1" applyProtection="1">
      <alignment horizontal="center" vertical="center" wrapText="1"/>
      <protection locked="0"/>
    </xf>
    <xf numFmtId="49" fontId="0" fillId="2" borderId="6" xfId="0" applyNumberFormat="1" applyFont="1" applyFill="1" applyBorder="1" applyAlignment="1" applyProtection="1">
      <alignment horizontal="center" vertical="center" wrapText="1"/>
      <protection locked="0"/>
    </xf>
    <xf numFmtId="49" fontId="0" fillId="2" borderId="12" xfId="0"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vertical="center"/>
    </xf>
    <xf numFmtId="0" fontId="0" fillId="0" borderId="0" xfId="0" applyNumberFormat="1" applyAlignment="1" applyProtection="1">
      <alignment horizontal="center" vertical="center"/>
    </xf>
    <xf numFmtId="0" fontId="0" fillId="0" borderId="0" xfId="0" applyNumberFormat="1" applyAlignment="1">
      <alignment horizontal="right"/>
    </xf>
    <xf numFmtId="0" fontId="0" fillId="0" borderId="16" xfId="0" applyBorder="1" applyProtection="1"/>
    <xf numFmtId="0" fontId="0" fillId="0" borderId="0" xfId="0" applyBorder="1" applyProtection="1"/>
    <xf numFmtId="0" fontId="0" fillId="0" borderId="17" xfId="0" applyBorder="1" applyProtection="1"/>
    <xf numFmtId="0" fontId="0" fillId="0" borderId="18" xfId="0" applyBorder="1" applyProtection="1"/>
    <xf numFmtId="0" fontId="0" fillId="0" borderId="19" xfId="0" applyBorder="1" applyProtection="1"/>
    <xf numFmtId="49" fontId="0" fillId="0" borderId="8"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0" fontId="0" fillId="0" borderId="0" xfId="0" applyFill="1" applyBorder="1" applyAlignment="1" applyProtection="1">
      <alignment horizontal="center"/>
    </xf>
    <xf numFmtId="0" fontId="1" fillId="3" borderId="0" xfId="0" applyFont="1" applyFill="1" applyBorder="1" applyAlignment="1" applyProtection="1">
      <alignment horizontal="center"/>
      <protection locked="0"/>
    </xf>
    <xf numFmtId="0" fontId="0" fillId="3" borderId="0" xfId="0" applyFill="1" applyBorder="1" applyAlignment="1" applyProtection="1">
      <alignment horizontal="center"/>
    </xf>
    <xf numFmtId="0" fontId="0" fillId="3" borderId="0" xfId="0" applyFont="1" applyFill="1" applyBorder="1" applyAlignment="1" applyProtection="1">
      <alignment horizontal="center"/>
    </xf>
    <xf numFmtId="164" fontId="0" fillId="3" borderId="0" xfId="0" applyNumberFormat="1" applyFont="1" applyFill="1" applyBorder="1" applyAlignment="1" applyProtection="1">
      <alignment horizontal="center" vertical="center" wrapText="1"/>
    </xf>
    <xf numFmtId="165" fontId="0" fillId="0" borderId="9" xfId="0" applyNumberFormat="1" applyBorder="1" applyAlignment="1" applyProtection="1">
      <alignment horizontal="center" vertical="center"/>
    </xf>
    <xf numFmtId="165" fontId="0" fillId="0" borderId="5" xfId="0" applyNumberFormat="1" applyBorder="1" applyAlignment="1" applyProtection="1">
      <alignment horizontal="center" vertical="center"/>
    </xf>
    <xf numFmtId="165" fontId="0" fillId="0" borderId="12" xfId="0" applyNumberFormat="1" applyBorder="1" applyAlignment="1" applyProtection="1">
      <alignment horizontal="center" vertical="center"/>
    </xf>
    <xf numFmtId="0" fontId="1" fillId="0" borderId="19" xfId="0" applyFont="1" applyBorder="1" applyProtection="1"/>
    <xf numFmtId="165" fontId="1" fillId="0" borderId="20" xfId="0" applyNumberFormat="1" applyFont="1" applyBorder="1" applyProtection="1"/>
    <xf numFmtId="0" fontId="1" fillId="4" borderId="21"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lignment vertical="top" wrapText="1"/>
    </xf>
    <xf numFmtId="0" fontId="1" fillId="0" borderId="31" xfId="0" applyNumberFormat="1" applyFont="1" applyBorder="1" applyAlignment="1" applyProtection="1">
      <alignment horizontal="center" vertical="center"/>
      <protection locked="0" hidden="1"/>
    </xf>
    <xf numFmtId="0" fontId="1" fillId="0" borderId="32" xfId="0" applyFont="1" applyBorder="1" applyAlignment="1" applyProtection="1">
      <alignment horizontal="center" vertical="center"/>
      <protection locked="0" hidden="1"/>
    </xf>
    <xf numFmtId="0" fontId="1" fillId="0" borderId="33" xfId="0" applyFont="1" applyBorder="1" applyAlignment="1" applyProtection="1">
      <alignment horizontal="center" vertical="center"/>
      <protection locked="0" hidden="1"/>
    </xf>
    <xf numFmtId="49" fontId="0" fillId="0" borderId="0" xfId="0" applyNumberFormat="1" applyAlignment="1" applyProtection="1">
      <alignment horizontal="center" vertical="center"/>
      <protection locked="0" hidden="1"/>
    </xf>
    <xf numFmtId="0" fontId="0" fillId="0" borderId="0" xfId="0" applyNumberFormat="1" applyAlignment="1" applyProtection="1">
      <alignment horizontal="center" vertical="center"/>
      <protection locked="0" hidden="1"/>
    </xf>
    <xf numFmtId="0" fontId="0" fillId="0" borderId="10" xfId="0" applyFill="1" applyBorder="1" applyAlignment="1" applyProtection="1">
      <alignment horizontal="center"/>
    </xf>
    <xf numFmtId="0" fontId="0" fillId="0" borderId="1" xfId="0" applyFill="1" applyBorder="1" applyAlignment="1" applyProtection="1">
      <alignment horizontal="center"/>
    </xf>
    <xf numFmtId="0" fontId="0" fillId="2" borderId="1" xfId="0" applyFont="1" applyFill="1" applyBorder="1" applyAlignment="1" applyProtection="1">
      <alignment horizontal="center"/>
    </xf>
    <xf numFmtId="0" fontId="8" fillId="2" borderId="14"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164" fontId="8" fillId="2" borderId="11" xfId="0" applyNumberFormat="1" applyFont="1" applyFill="1" applyBorder="1" applyAlignment="1" applyProtection="1">
      <alignment horizontal="center" vertical="center"/>
    </xf>
    <xf numFmtId="164" fontId="8" fillId="2" borderId="6" xfId="0" applyNumberFormat="1" applyFont="1" applyFill="1" applyBorder="1" applyAlignment="1" applyProtection="1">
      <alignment horizontal="center" vertical="center"/>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4"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textRotation="90"/>
      <protection locked="0"/>
    </xf>
    <xf numFmtId="0" fontId="6" fillId="0" borderId="11" xfId="0" applyFont="1" applyBorder="1" applyAlignment="1" applyProtection="1">
      <alignment horizontal="center" vertical="center" textRotation="90"/>
      <protection locked="0"/>
    </xf>
    <xf numFmtId="0" fontId="12" fillId="0" borderId="8" xfId="2" applyFont="1" applyBorder="1" applyAlignment="1" applyProtection="1">
      <alignment horizontal="center" vertical="center" wrapText="1"/>
    </xf>
    <xf numFmtId="0" fontId="12" fillId="0" borderId="4" xfId="2" applyFont="1" applyBorder="1" applyAlignment="1" applyProtection="1">
      <alignment horizontal="center" vertical="center" wrapText="1"/>
    </xf>
    <xf numFmtId="0" fontId="12" fillId="0" borderId="10"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164" fontId="8" fillId="2" borderId="12" xfId="0" applyNumberFormat="1" applyFont="1" applyFill="1" applyBorder="1" applyAlignment="1" applyProtection="1">
      <alignment horizontal="center" vertical="center"/>
    </xf>
    <xf numFmtId="0" fontId="0" fillId="0" borderId="0" xfId="0" applyBorder="1" applyAlignment="1" applyProtection="1">
      <alignment horizontal="center" vertical="center"/>
    </xf>
    <xf numFmtId="0" fontId="2" fillId="0" borderId="8"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xf>
    <xf numFmtId="0" fontId="9" fillId="0" borderId="4"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164" fontId="0" fillId="2" borderId="1" xfId="0" applyNumberFormat="1" applyFont="1" applyFill="1" applyBorder="1" applyAlignment="1" applyProtection="1">
      <alignment horizontal="center" vertical="center" wrapText="1"/>
    </xf>
    <xf numFmtId="164" fontId="0" fillId="2" borderId="5" xfId="0" applyNumberFormat="1"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2" fillId="0" borderId="0" xfId="0" applyFont="1" applyBorder="1" applyAlignment="1" applyProtection="1">
      <alignment horizontal="center" vertical="center" textRotation="90"/>
    </xf>
    <xf numFmtId="0" fontId="0" fillId="0" borderId="11" xfId="0" applyFill="1" applyBorder="1" applyAlignment="1" applyProtection="1">
      <alignment horizontal="center"/>
    </xf>
    <xf numFmtId="0" fontId="0" fillId="0" borderId="6" xfId="0" applyFill="1" applyBorder="1" applyAlignment="1" applyProtection="1">
      <alignment horizontal="center"/>
    </xf>
    <xf numFmtId="0" fontId="0" fillId="2" borderId="6" xfId="0" applyFont="1" applyFill="1" applyBorder="1" applyAlignment="1" applyProtection="1">
      <alignment horizontal="center"/>
    </xf>
    <xf numFmtId="164" fontId="0" fillId="2" borderId="6" xfId="0" applyNumberFormat="1" applyFont="1" applyFill="1" applyBorder="1" applyAlignment="1" applyProtection="1">
      <alignment horizontal="center" vertical="center" wrapText="1"/>
    </xf>
    <xf numFmtId="164" fontId="0" fillId="2" borderId="12" xfId="0" applyNumberFormat="1" applyFont="1" applyFill="1" applyBorder="1" applyAlignment="1" applyProtection="1">
      <alignment horizontal="center" vertical="center" wrapText="1"/>
    </xf>
    <xf numFmtId="0" fontId="0" fillId="0" borderId="1" xfId="0" applyBorder="1" applyAlignment="1" applyProtection="1">
      <alignment horizontal="center"/>
    </xf>
    <xf numFmtId="0" fontId="0" fillId="0" borderId="1" xfId="0" applyBorder="1" applyAlignment="1" applyProtection="1">
      <alignment horizontal="left"/>
    </xf>
    <xf numFmtId="0" fontId="3" fillId="0" borderId="1" xfId="2" applyFont="1" applyBorder="1" applyAlignment="1" applyProtection="1">
      <alignment horizontal="right"/>
    </xf>
    <xf numFmtId="0" fontId="3" fillId="0" borderId="1" xfId="2" applyFont="1" applyBorder="1" applyAlignment="1">
      <alignment horizontal="right"/>
    </xf>
    <xf numFmtId="0" fontId="3" fillId="0" borderId="15" xfId="2" applyFont="1" applyBorder="1" applyAlignment="1" applyProtection="1">
      <alignment horizontal="right"/>
    </xf>
    <xf numFmtId="0" fontId="3" fillId="0" borderId="2" xfId="2" applyFont="1" applyBorder="1" applyAlignment="1" applyProtection="1">
      <alignment horizontal="right"/>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0" fillId="0" borderId="1" xfId="0" applyBorder="1" applyAlignment="1">
      <alignment horizontal="center" vertical="top" wrapText="1"/>
    </xf>
    <xf numFmtId="49" fontId="1" fillId="0" borderId="1" xfId="0" applyNumberFormat="1" applyFont="1" applyBorder="1" applyAlignment="1">
      <alignment horizontal="center" vertical="top"/>
    </xf>
    <xf numFmtId="0" fontId="0" fillId="0" borderId="1" xfId="0" applyBorder="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0" borderId="3" xfId="0" applyBorder="1" applyAlignment="1">
      <alignment horizontal="left" vertical="top" wrapText="1"/>
    </xf>
    <xf numFmtId="0" fontId="0" fillId="0" borderId="26" xfId="0" applyBorder="1" applyAlignment="1">
      <alignment horizontal="left" vertical="top" wrapText="1"/>
    </xf>
    <xf numFmtId="0" fontId="0" fillId="0" borderId="0" xfId="0"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center" vertical="top" wrapText="1"/>
    </xf>
    <xf numFmtId="0" fontId="0" fillId="0" borderId="23" xfId="0" applyBorder="1" applyAlignment="1">
      <alignment horizontal="center" vertical="top" wrapText="1"/>
    </xf>
    <xf numFmtId="0" fontId="0" fillId="0" borderId="3" xfId="0" applyBorder="1" applyAlignment="1">
      <alignment horizontal="center" vertical="top" wrapText="1"/>
    </xf>
    <xf numFmtId="0" fontId="0" fillId="0" borderId="26" xfId="0" applyBorder="1" applyAlignment="1">
      <alignment horizontal="center" vertical="top" wrapText="1"/>
    </xf>
    <xf numFmtId="0" fontId="0" fillId="0" borderId="0" xfId="0" applyBorder="1" applyAlignment="1">
      <alignment horizontal="center" vertical="top" wrapText="1"/>
    </xf>
    <xf numFmtId="0" fontId="0" fillId="0" borderId="25" xfId="0" applyBorder="1" applyAlignment="1">
      <alignment horizontal="center" vertical="top" wrapText="1"/>
    </xf>
    <xf numFmtId="49" fontId="1" fillId="0" borderId="27" xfId="0" applyNumberFormat="1" applyFont="1" applyBorder="1" applyAlignment="1">
      <alignment horizontal="center" vertical="top"/>
    </xf>
    <xf numFmtId="49" fontId="1" fillId="0" borderId="7" xfId="0" applyNumberFormat="1" applyFont="1" applyBorder="1" applyAlignment="1">
      <alignment horizontal="center" vertical="top"/>
    </xf>
    <xf numFmtId="0" fontId="7" fillId="0" borderId="0" xfId="0" applyFont="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00A1"/>
      <color rgb="FF18385D"/>
      <color rgb="FFDB0000"/>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106680</xdr:colOff>
      <xdr:row>7</xdr:row>
      <xdr:rowOff>114300</xdr:rowOff>
    </xdr:from>
    <xdr:to>
      <xdr:col>8</xdr:col>
      <xdr:colOff>449580</xdr:colOff>
      <xdr:row>22</xdr:row>
      <xdr:rowOff>45720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5880" y="1120140"/>
          <a:ext cx="3390900" cy="2446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106680</xdr:colOff>
      <xdr:row>29</xdr:row>
      <xdr:rowOff>121920</xdr:rowOff>
    </xdr:from>
    <xdr:to>
      <xdr:col>8</xdr:col>
      <xdr:colOff>449580</xdr:colOff>
      <xdr:row>44</xdr:row>
      <xdr:rowOff>53340</xdr:rowOff>
    </xdr:to>
    <xdr:pic>
      <xdr:nvPicPr>
        <xdr:cNvPr id="17" name="Picture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5013960"/>
          <a:ext cx="3390900" cy="2446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xdr:colOff>
      <xdr:row>66</xdr:row>
      <xdr:rowOff>53340</xdr:rowOff>
    </xdr:from>
    <xdr:to>
      <xdr:col>8</xdr:col>
      <xdr:colOff>441960</xdr:colOff>
      <xdr:row>80</xdr:row>
      <xdr:rowOff>106680</xdr:rowOff>
    </xdr:to>
    <xdr:pic>
      <xdr:nvPicPr>
        <xdr:cNvPr id="18" name="Picture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16380" y="11148060"/>
          <a:ext cx="3390900"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xdr:colOff>
      <xdr:row>85</xdr:row>
      <xdr:rowOff>76200</xdr:rowOff>
    </xdr:from>
    <xdr:to>
      <xdr:col>8</xdr:col>
      <xdr:colOff>441960</xdr:colOff>
      <xdr:row>98</xdr:row>
      <xdr:rowOff>99060</xdr:rowOff>
    </xdr:to>
    <xdr:pic>
      <xdr:nvPicPr>
        <xdr:cNvPr id="19" name="Picture 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16380" y="14356080"/>
          <a:ext cx="3390900" cy="2202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243843</xdr:colOff>
      <xdr:row>118</xdr:row>
      <xdr:rowOff>76200</xdr:rowOff>
    </xdr:from>
    <xdr:to>
      <xdr:col>5</xdr:col>
      <xdr:colOff>213931</xdr:colOff>
      <xdr:row>128</xdr:row>
      <xdr:rowOff>137160</xdr:rowOff>
    </xdr:to>
    <xdr:pic>
      <xdr:nvPicPr>
        <xdr:cNvPr id="20" name="Picture 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963" y="19888200"/>
          <a:ext cx="2408488"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601983</xdr:colOff>
      <xdr:row>118</xdr:row>
      <xdr:rowOff>83820</xdr:rowOff>
    </xdr:from>
    <xdr:to>
      <xdr:col>10</xdr:col>
      <xdr:colOff>229155</xdr:colOff>
      <xdr:row>128</xdr:row>
      <xdr:rowOff>144780</xdr:rowOff>
    </xdr:to>
    <xdr:pic>
      <xdr:nvPicPr>
        <xdr:cNvPr id="21" name="Picture 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3" y="19895820"/>
          <a:ext cx="2675172"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220984</xdr:colOff>
      <xdr:row>129</xdr:row>
      <xdr:rowOff>22860</xdr:rowOff>
    </xdr:from>
    <xdr:to>
      <xdr:col>5</xdr:col>
      <xdr:colOff>236951</xdr:colOff>
      <xdr:row>139</xdr:row>
      <xdr:rowOff>83820</xdr:rowOff>
    </xdr:to>
    <xdr:pic>
      <xdr:nvPicPr>
        <xdr:cNvPr id="22" name="Picture 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4" y="21678900"/>
          <a:ext cx="2454367"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22861</xdr:colOff>
      <xdr:row>129</xdr:row>
      <xdr:rowOff>22860</xdr:rowOff>
    </xdr:from>
    <xdr:to>
      <xdr:col>10</xdr:col>
      <xdr:colOff>178842</xdr:colOff>
      <xdr:row>139</xdr:row>
      <xdr:rowOff>83820</xdr:rowOff>
    </xdr:to>
    <xdr:pic>
      <xdr:nvPicPr>
        <xdr:cNvPr id="23" name="Picture 2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68981" y="21678900"/>
          <a:ext cx="2594381"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13"/>
  <sheetViews>
    <sheetView tabSelected="1" workbookViewId="0">
      <selection activeCell="C1" sqref="C1:M1"/>
    </sheetView>
  </sheetViews>
  <sheetFormatPr defaultRowHeight="13.2" x14ac:dyDescent="0.25"/>
  <cols>
    <col min="1" max="1" width="6.44140625" style="4" customWidth="1"/>
    <col min="2" max="2" width="2" style="4" bestFit="1" customWidth="1"/>
    <col min="3" max="3" width="14.21875" style="4" hidden="1" customWidth="1"/>
    <col min="4" max="13" width="11.5546875" style="4" customWidth="1"/>
    <col min="14" max="14" width="8.88671875" style="4" hidden="1" customWidth="1"/>
    <col min="15" max="15" width="8.88671875" style="4"/>
    <col min="16" max="16" width="8.88671875" style="4" hidden="1" customWidth="1"/>
    <col min="17" max="16384" width="8.88671875" style="4"/>
  </cols>
  <sheetData>
    <row r="1" spans="1:17" ht="24.6" customHeight="1" x14ac:dyDescent="0.25">
      <c r="A1" s="84" t="str">
        <f ca="1">VLOOKUP(YEAR(Config!G12),Config!D12:E98,2)</f>
        <v>Super Bowl LVII</v>
      </c>
      <c r="B1" s="85"/>
      <c r="C1" s="80" t="s">
        <v>181</v>
      </c>
      <c r="D1" s="80"/>
      <c r="E1" s="80"/>
      <c r="F1" s="80"/>
      <c r="G1" s="80"/>
      <c r="H1" s="80"/>
      <c r="I1" s="80"/>
      <c r="J1" s="80"/>
      <c r="K1" s="80"/>
      <c r="L1" s="80"/>
      <c r="M1" s="81"/>
    </row>
    <row r="2" spans="1:17" ht="14.4" customHeight="1" x14ac:dyDescent="0.25">
      <c r="A2" s="86"/>
      <c r="B2" s="87"/>
      <c r="C2" s="26"/>
      <c r="D2" s="2">
        <v>4</v>
      </c>
      <c r="E2" s="2">
        <v>1</v>
      </c>
      <c r="F2" s="2">
        <v>6</v>
      </c>
      <c r="G2" s="2">
        <v>0</v>
      </c>
      <c r="H2" s="2">
        <v>9</v>
      </c>
      <c r="I2" s="2">
        <v>3</v>
      </c>
      <c r="J2" s="2">
        <v>7</v>
      </c>
      <c r="K2" s="2">
        <v>2</v>
      </c>
      <c r="L2" s="2">
        <v>5</v>
      </c>
      <c r="M2" s="3">
        <v>8</v>
      </c>
      <c r="P2" s="4" t="s">
        <v>115</v>
      </c>
    </row>
    <row r="3" spans="1:17" ht="22.2" hidden="1" customHeight="1" x14ac:dyDescent="0.25">
      <c r="A3" s="82" t="s">
        <v>182</v>
      </c>
      <c r="B3" s="26"/>
      <c r="C3" s="5"/>
      <c r="D3" s="6">
        <v>1</v>
      </c>
      <c r="E3" s="6">
        <v>2</v>
      </c>
      <c r="F3" s="6">
        <v>3</v>
      </c>
      <c r="G3" s="6">
        <v>4</v>
      </c>
      <c r="H3" s="6">
        <v>5</v>
      </c>
      <c r="I3" s="6">
        <v>6</v>
      </c>
      <c r="J3" s="6">
        <v>7</v>
      </c>
      <c r="K3" s="6">
        <v>8</v>
      </c>
      <c r="L3" s="6">
        <v>9</v>
      </c>
      <c r="M3" s="33">
        <v>10</v>
      </c>
    </row>
    <row r="4" spans="1:17" ht="49.8" customHeight="1" x14ac:dyDescent="0.25">
      <c r="A4" s="82"/>
      <c r="B4" s="31">
        <v>3</v>
      </c>
      <c r="C4" s="6">
        <v>1</v>
      </c>
      <c r="D4" s="34" t="s">
        <v>124</v>
      </c>
      <c r="E4" s="34" t="s">
        <v>133</v>
      </c>
      <c r="F4" s="34" t="s">
        <v>130</v>
      </c>
      <c r="G4" s="34" t="s">
        <v>144</v>
      </c>
      <c r="H4" s="34" t="s">
        <v>199</v>
      </c>
      <c r="I4" s="34" t="s">
        <v>149</v>
      </c>
      <c r="J4" s="34" t="s">
        <v>209</v>
      </c>
      <c r="K4" s="34" t="s">
        <v>120</v>
      </c>
      <c r="L4" s="34" t="s">
        <v>165</v>
      </c>
      <c r="M4" s="35" t="s">
        <v>222</v>
      </c>
      <c r="N4" s="7">
        <v>1</v>
      </c>
    </row>
    <row r="5" spans="1:17" ht="49.8" customHeight="1" x14ac:dyDescent="0.25">
      <c r="A5" s="82"/>
      <c r="B5" s="31">
        <v>8</v>
      </c>
      <c r="C5" s="6">
        <v>2</v>
      </c>
      <c r="D5" s="34" t="s">
        <v>126</v>
      </c>
      <c r="E5" s="34" t="s">
        <v>134</v>
      </c>
      <c r="F5" s="34" t="s">
        <v>119</v>
      </c>
      <c r="G5" s="34" t="s">
        <v>192</v>
      </c>
      <c r="H5" s="34" t="s">
        <v>200</v>
      </c>
      <c r="I5" s="34" t="s">
        <v>150</v>
      </c>
      <c r="J5" s="34" t="s">
        <v>210</v>
      </c>
      <c r="K5" s="34" t="s">
        <v>121</v>
      </c>
      <c r="L5" s="34" t="s">
        <v>166</v>
      </c>
      <c r="M5" s="35" t="s">
        <v>172</v>
      </c>
      <c r="N5" s="7">
        <v>2</v>
      </c>
    </row>
    <row r="6" spans="1:17" ht="49.8" customHeight="1" x14ac:dyDescent="0.25">
      <c r="A6" s="82"/>
      <c r="B6" s="31">
        <v>7</v>
      </c>
      <c r="C6" s="6">
        <v>3</v>
      </c>
      <c r="D6" s="34" t="s">
        <v>125</v>
      </c>
      <c r="E6" s="34" t="s">
        <v>135</v>
      </c>
      <c r="F6" s="34" t="s">
        <v>122</v>
      </c>
      <c r="G6" s="34" t="s">
        <v>147</v>
      </c>
      <c r="H6" s="34" t="s">
        <v>201</v>
      </c>
      <c r="I6" s="34" t="s">
        <v>151</v>
      </c>
      <c r="J6" s="34" t="s">
        <v>157</v>
      </c>
      <c r="K6" s="34" t="s">
        <v>214</v>
      </c>
      <c r="L6" s="34" t="s">
        <v>219</v>
      </c>
      <c r="M6" s="35" t="s">
        <v>153</v>
      </c>
      <c r="N6" s="7">
        <v>3</v>
      </c>
    </row>
    <row r="7" spans="1:17" ht="49.8" customHeight="1" x14ac:dyDescent="0.25">
      <c r="A7" s="82"/>
      <c r="B7" s="31">
        <v>1</v>
      </c>
      <c r="C7" s="6">
        <v>4</v>
      </c>
      <c r="D7" s="34" t="s">
        <v>186</v>
      </c>
      <c r="E7" s="34" t="s">
        <v>136</v>
      </c>
      <c r="F7" s="34" t="s">
        <v>123</v>
      </c>
      <c r="G7" s="34" t="s">
        <v>148</v>
      </c>
      <c r="H7" s="34" t="s">
        <v>202</v>
      </c>
      <c r="I7" s="34" t="s">
        <v>207</v>
      </c>
      <c r="J7" s="34" t="s">
        <v>158</v>
      </c>
      <c r="K7" s="34" t="s">
        <v>215</v>
      </c>
      <c r="L7" s="34" t="s">
        <v>171</v>
      </c>
      <c r="M7" s="35" t="s">
        <v>223</v>
      </c>
      <c r="N7" s="7">
        <v>4</v>
      </c>
      <c r="Q7" s="8"/>
    </row>
    <row r="8" spans="1:17" ht="49.8" customHeight="1" x14ac:dyDescent="0.25">
      <c r="A8" s="82"/>
      <c r="B8" s="31">
        <v>4</v>
      </c>
      <c r="C8" s="6">
        <v>5</v>
      </c>
      <c r="D8" s="34" t="s">
        <v>127</v>
      </c>
      <c r="E8" s="34" t="s">
        <v>137</v>
      </c>
      <c r="F8" s="34" t="s">
        <v>142</v>
      </c>
      <c r="G8" s="34" t="s">
        <v>193</v>
      </c>
      <c r="H8" s="34" t="s">
        <v>203</v>
      </c>
      <c r="I8" s="34" t="s">
        <v>152</v>
      </c>
      <c r="J8" s="34" t="s">
        <v>159</v>
      </c>
      <c r="K8" s="34" t="s">
        <v>162</v>
      </c>
      <c r="L8" s="34" t="s">
        <v>220</v>
      </c>
      <c r="M8" s="35" t="s">
        <v>173</v>
      </c>
      <c r="N8" s="7">
        <v>5</v>
      </c>
    </row>
    <row r="9" spans="1:17" ht="49.8" customHeight="1" x14ac:dyDescent="0.25">
      <c r="A9" s="82"/>
      <c r="B9" s="31">
        <v>9</v>
      </c>
      <c r="C9" s="6">
        <v>6</v>
      </c>
      <c r="D9" s="34" t="s">
        <v>128</v>
      </c>
      <c r="E9" s="34" t="s">
        <v>138</v>
      </c>
      <c r="F9" s="34" t="s">
        <v>189</v>
      </c>
      <c r="G9" s="34" t="s">
        <v>194</v>
      </c>
      <c r="H9" s="34" t="s">
        <v>180</v>
      </c>
      <c r="I9" s="34" t="s">
        <v>154</v>
      </c>
      <c r="J9" s="34" t="s">
        <v>160</v>
      </c>
      <c r="K9" s="34" t="s">
        <v>216</v>
      </c>
      <c r="L9" s="34" t="s">
        <v>167</v>
      </c>
      <c r="M9" s="35" t="s">
        <v>224</v>
      </c>
      <c r="N9" s="7">
        <v>6</v>
      </c>
    </row>
    <row r="10" spans="1:17" ht="49.8" customHeight="1" x14ac:dyDescent="0.25">
      <c r="A10" s="82"/>
      <c r="B10" s="31">
        <v>2</v>
      </c>
      <c r="C10" s="6">
        <v>7</v>
      </c>
      <c r="D10" s="34" t="s">
        <v>129</v>
      </c>
      <c r="E10" s="34" t="s">
        <v>139</v>
      </c>
      <c r="F10" s="34" t="s">
        <v>145</v>
      </c>
      <c r="G10" s="34" t="s">
        <v>195</v>
      </c>
      <c r="H10" s="34" t="s">
        <v>204</v>
      </c>
      <c r="I10" s="34" t="s">
        <v>208</v>
      </c>
      <c r="J10" s="34" t="s">
        <v>211</v>
      </c>
      <c r="K10" s="34" t="s">
        <v>163</v>
      </c>
      <c r="L10" s="34" t="s">
        <v>168</v>
      </c>
      <c r="M10" s="35" t="s">
        <v>225</v>
      </c>
      <c r="N10" s="7">
        <v>7</v>
      </c>
    </row>
    <row r="11" spans="1:17" ht="49.8" customHeight="1" x14ac:dyDescent="0.25">
      <c r="A11" s="82"/>
      <c r="B11" s="31">
        <v>6</v>
      </c>
      <c r="C11" s="6">
        <v>8</v>
      </c>
      <c r="D11" s="34" t="s">
        <v>131</v>
      </c>
      <c r="E11" s="34" t="s">
        <v>140</v>
      </c>
      <c r="F11" s="34" t="s">
        <v>146</v>
      </c>
      <c r="G11" s="34" t="s">
        <v>196</v>
      </c>
      <c r="H11" s="34" t="s">
        <v>205</v>
      </c>
      <c r="I11" s="34" t="s">
        <v>156</v>
      </c>
      <c r="J11" s="34" t="s">
        <v>161</v>
      </c>
      <c r="K11" s="34" t="s">
        <v>217</v>
      </c>
      <c r="L11" s="34" t="s">
        <v>221</v>
      </c>
      <c r="M11" s="35" t="s">
        <v>226</v>
      </c>
      <c r="N11" s="7">
        <v>8</v>
      </c>
    </row>
    <row r="12" spans="1:17" ht="49.8" customHeight="1" x14ac:dyDescent="0.25">
      <c r="A12" s="82"/>
      <c r="B12" s="31">
        <v>0</v>
      </c>
      <c r="C12" s="6">
        <v>9</v>
      </c>
      <c r="D12" s="34" t="s">
        <v>132</v>
      </c>
      <c r="E12" s="34" t="s">
        <v>141</v>
      </c>
      <c r="F12" s="34" t="s">
        <v>190</v>
      </c>
      <c r="G12" s="34" t="s">
        <v>197</v>
      </c>
      <c r="H12" s="34" t="s">
        <v>206</v>
      </c>
      <c r="I12" s="34" t="s">
        <v>240</v>
      </c>
      <c r="J12" s="34" t="s">
        <v>212</v>
      </c>
      <c r="K12" s="34" t="s">
        <v>164</v>
      </c>
      <c r="L12" s="34" t="s">
        <v>169</v>
      </c>
      <c r="M12" s="35" t="s">
        <v>227</v>
      </c>
      <c r="N12" s="7">
        <v>9</v>
      </c>
    </row>
    <row r="13" spans="1:17" ht="49.8" customHeight="1" thickBot="1" x14ac:dyDescent="0.3">
      <c r="A13" s="83"/>
      <c r="B13" s="32">
        <v>5</v>
      </c>
      <c r="C13" s="9">
        <v>10</v>
      </c>
      <c r="D13" s="36" t="s">
        <v>187</v>
      </c>
      <c r="E13" s="36" t="s">
        <v>188</v>
      </c>
      <c r="F13" s="36" t="s">
        <v>191</v>
      </c>
      <c r="G13" s="36" t="s">
        <v>198</v>
      </c>
      <c r="H13" s="36" t="s">
        <v>143</v>
      </c>
      <c r="I13" s="36" t="s">
        <v>155</v>
      </c>
      <c r="J13" s="36" t="s">
        <v>213</v>
      </c>
      <c r="K13" s="36" t="s">
        <v>218</v>
      </c>
      <c r="L13" s="36" t="s">
        <v>170</v>
      </c>
      <c r="M13" s="37" t="s">
        <v>228</v>
      </c>
      <c r="N13" s="10">
        <v>10</v>
      </c>
    </row>
    <row r="14" spans="1:17" ht="15.6" hidden="1" customHeight="1" x14ac:dyDescent="0.25">
      <c r="A14" s="30"/>
      <c r="B14" s="11"/>
      <c r="C14" s="12"/>
      <c r="D14" s="13">
        <v>1</v>
      </c>
      <c r="E14" s="13">
        <v>2</v>
      </c>
      <c r="F14" s="13">
        <v>3</v>
      </c>
      <c r="G14" s="13">
        <v>4</v>
      </c>
      <c r="H14" s="13">
        <v>5</v>
      </c>
      <c r="I14" s="13">
        <v>6</v>
      </c>
      <c r="J14" s="13">
        <v>7</v>
      </c>
      <c r="K14" s="13">
        <v>8</v>
      </c>
      <c r="L14" s="13">
        <v>9</v>
      </c>
      <c r="M14" s="13">
        <v>10</v>
      </c>
    </row>
    <row r="15" spans="1:17" ht="15.6" customHeight="1" thickBot="1" x14ac:dyDescent="0.3">
      <c r="A15" s="109"/>
      <c r="B15" s="109"/>
      <c r="C15" s="109"/>
      <c r="D15" s="109"/>
      <c r="E15" s="109"/>
      <c r="F15" s="109"/>
      <c r="G15" s="109"/>
      <c r="H15" s="109"/>
      <c r="I15" s="109"/>
      <c r="J15" s="109"/>
      <c r="K15" s="109"/>
      <c r="L15" s="109"/>
      <c r="M15" s="109"/>
    </row>
    <row r="16" spans="1:17" s="14" customFormat="1" ht="18" customHeight="1" x14ac:dyDescent="0.25">
      <c r="A16" s="94" t="s">
        <v>3</v>
      </c>
      <c r="B16" s="95"/>
      <c r="C16" s="95"/>
      <c r="D16" s="95"/>
      <c r="E16" s="98" t="str">
        <f>IF(C1="","",$C$1)</f>
        <v>Kansas City Chiefs</v>
      </c>
      <c r="F16" s="98"/>
      <c r="G16" s="100">
        <v>7</v>
      </c>
      <c r="H16" s="100">
        <v>7</v>
      </c>
      <c r="I16" s="98" t="str">
        <f>IF(A3="","",$A$3)</f>
        <v>Philadelphia Eagles</v>
      </c>
      <c r="J16" s="98"/>
      <c r="K16" s="20"/>
      <c r="L16" s="21" t="str">
        <f ca="1">IF(G16="","",(IF(OFFSET(IF(G16="","",INDEX($D$4:$M$13,(VLOOKUP(H16,$B$4:$C$13,2,FALSE)),(HLOOKUP(G16,$D$2:$M$3,2,FALSE)))),-1,0)=1,D13,IF(OFFSET(IF(G16="","",INDEX($D$4:$M$13,(VLOOKUP(H16,$B$4:$C$13,2,FALSE)),(HLOOKUP(G16,$D$2:$M$3,2,FALSE)))),-1,0)=2,E13,IF(OFFSET(IF(G16="","",INDEX($D$4:$M$13,(VLOOKUP(H16,$B$4:$C$13,2,FALSE)),(HLOOKUP(G16,$D$2:$M$3,2,FALSE)))),-1,0)=3,F13,IF(OFFSET(IF(G16="","",INDEX($D$4:$M$13,(VLOOKUP(H16,$B$4:$C$13,2,FALSE)),(HLOOKUP(G16,$D$2:$M$3,2,FALSE)))),-1,0)=4,G13,IF(OFFSET(IF(G16="","",INDEX($D$4:$M$13,(VLOOKUP(H16,$B$4:$C$13,2,FALSE)),(HLOOKUP(G16,$D$2:$M$3,2,FALSE)))),-1,0)=5,H13,IF(OFFSET(IF(G16="","",INDEX($D$4:$M$13,(VLOOKUP(H16,$B$4:$C$13,2,FALSE)),(HLOOKUP(G16,$D$2:$M$3,2,FALSE)))),-1,0)=6,I13,IF(OFFSET(IF(G16="","",INDEX($D$4:$M$13,(VLOOKUP(H16,$B$4:$C$13,2,FALSE)),(HLOOKUP(G16,$D$2:$M$3,2,FALSE)))),-1,0)=7,J13,IF(OFFSET(IF(G16="","",INDEX($D$4:$M$13,(VLOOKUP(H16,$B$4:$C$13,2,FALSE)),(HLOOKUP(G16,$D$2:$M$3,2,FALSE)))),-1,0)=8,K13,IF(OFFSET(IF(G16="","",INDEX($D$4:$M$13,(VLOOKUP(H16,$B$4:$C$13,2,FALSE)),(HLOOKUP(G16,$D$2:$M$3,2,FALSE)))),-1,0)=9,L13,IF(OFFSET(IF(G16="","",INDEX($D$4:$M$13,(VLOOKUP(H16,$B$4:$C$13,2,FALSE)),(HLOOKUP(G16,$D$2:$M$3,2,FALSE)))),-1,0)=10,M13,OFFSET(IF(G16="","",INDEX($D$4:$M$13,(VLOOKUP(H16,$B$4:$C$13,2,FALSE)),(HLOOKUP(G16,$D$2:$M$3,2,FALSE)))),-1,0)))))))))))))</f>
        <v>Emily</v>
      </c>
      <c r="M16" s="22"/>
    </row>
    <row r="17" spans="1:13" s="14" customFormat="1" ht="18" customHeight="1" x14ac:dyDescent="0.25">
      <c r="A17" s="96"/>
      <c r="B17" s="97"/>
      <c r="C17" s="97"/>
      <c r="D17" s="97"/>
      <c r="E17" s="99"/>
      <c r="F17" s="99"/>
      <c r="G17" s="101"/>
      <c r="H17" s="101"/>
      <c r="I17" s="99"/>
      <c r="J17" s="99"/>
      <c r="K17" s="15" t="str">
        <f ca="1">IF(G16="","",(IF(OFFSET(IF(G16="","",INDEX($D$4:$M$13,(VLOOKUP(H16,$B$4:$C$13,2,FALSE)),(HLOOKUP(G16,$D$2:$M$3,2,FALSE)))),0,-1)=1,M4,IF(OFFSET(IF(G16="","",INDEX($D$4:$M$13,(VLOOKUP(H16,$B$4:$C$13,2,FALSE)),(HLOOKUP(G16,$D$2:$M$3,2,FALSE)))),0,-1)=2,M5,IF(OFFSET(IF(G16="","",INDEX($D$4:$M$13,(VLOOKUP(H16,$B$4:$C$13,2,FALSE)),(HLOOKUP(G16,$D$2:$M$3,2,FALSE)))),0,-1)=3,M6,IF(OFFSET(IF(G16="","",INDEX($D$4:$M$13,(VLOOKUP(H16,$B$4:$C$13,2,FALSE)),(HLOOKUP(G16,$D$2:$M$3,2,FALSE)))),0,-1)=4,M7,IF(OFFSET(IF(G16="","",INDEX($D$4:$M$13,(VLOOKUP(H16,$B$4:$C$13,2,FALSE)),(HLOOKUP(G16,$D$2:$M$3,2,FALSE)))),0,-1)=5,M8,IF(OFFSET(IF(G16="","",INDEX($D$4:$M$13,(VLOOKUP(H16,$B$4:$C$13,2,FALSE)),(HLOOKUP(G16,$D$2:$M$3,2,FALSE)))),0,-1)=6,M9,IF(OFFSET(IF(G16="","",INDEX($D$4:$M$13,(VLOOKUP(H16,$B$4:$C$13,2,FALSE)),(HLOOKUP(G16,$D$2:$M$3,2,FALSE)))),0,-1)=7,M10,IF(OFFSET(IF(G16="","",INDEX($D$4:$M$13,(VLOOKUP(H16,$B$4:$C$13,2,FALSE)),(HLOOKUP(G16,$D$2:$M$3,2,FALSE)))),0,-1)=8,M11,IF(OFFSET(IF(G16="","",INDEX($D$4:$M$13,(VLOOKUP(H16,$B$4:$C$13,2,FALSE)),(HLOOKUP(G16,$D$2:$M$3,2,FALSE)))),0,-1)=9,M12,IF(OFFSET(IF(G16="","",INDEX($D$4:$M$13,(VLOOKUP(H16,$B$4:$C$13,2,FALSE)),(HLOOKUP(G16,$D$2:$M$3,2,FALSE)))),0,-1)=10,M13,OFFSET(IF(G16="","",INDEX($D$4:$M$13,(VLOOKUP(H16,$B$4:$C$13,2,FALSE)),(HLOOKUP(G16,$D$2:$M$3,2,FALSE)))),0,-1)))))))))))))</f>
        <v>Charlotte</v>
      </c>
      <c r="L17" s="15" t="str">
        <f>IF(G16="","",INDEX($D$4:$M$13,(VLOOKUP(H16,$B$4:$C$13,2,FALSE)),(HLOOKUP(G16,$D$2:$M$3,2,FALSE))))</f>
        <v>Chloe</v>
      </c>
      <c r="M17" s="16" t="str">
        <f ca="1">IF(G16="","",(IF(OFFSET(IF(G16="","",INDEX($D$4:$M$13,(VLOOKUP(H16,$B$4:$C$13,2,FALSE)),(HLOOKUP(G16,$D$2:$M$3,2,FALSE)))),0,1)=1,D4,IF(OFFSET(IF(G16="","",INDEX($D$4:$M$13,(VLOOKUP(H16,$B$4:$C$13,2,FALSE)),(HLOOKUP(G16,$D$2:$M$3,2,FALSE)))),0,1)=2,D5,IF(OFFSET(IF(G16="","",INDEX($D$4:$M$13,(VLOOKUP(H16,$B$4:$C$13,2,FALSE)),(HLOOKUP(G16,$D$2:$M$3,2,FALSE)))),0,1)=3,D6,IF(OFFSET(IF(G16="","",INDEX($D$4:$M$13,(VLOOKUP(H16,$B$4:$C$13,2,FALSE)),(HLOOKUP(G16,$D$2:$M$3,2,FALSE)))),0,1)=4,D7,IF(OFFSET(IF(G16="","",INDEX($D$4:$M$13,(VLOOKUP(H16,$B$4:$C$13,2,FALSE)),(HLOOKUP(G16,$D$2:$M$3,2,FALSE)))),0,1)=5,D8,IF(OFFSET(IF(G16="","",INDEX($D$4:$M$13,(VLOOKUP(H16,$B$4:$C$13,2,FALSE)),(HLOOKUP(G16,$D$2:$M$3,2,FALSE)))),0,1)=6,D9,IF(OFFSET(IF(G16="","",INDEX($D$4:$M$13,(VLOOKUP(H16,$B$4:$C$13,2,FALSE)),(HLOOKUP(G16,$D$2:$M$3,2,FALSE)))),0,1)=7,D10,IF(OFFSET(IF(G16="","",INDEX($D$4:$M$13,(VLOOKUP(H16,$B$4:$C$13,2,FALSE)),(HLOOKUP(G16,$D$2:$M$3,2,FALSE)))),0,1)=8,D11,IF(OFFSET(IF(G16="","",INDEX($D$4:$M$13,(VLOOKUP(H16,$B$4:$C$13,2,FALSE)),(HLOOKUP(G16,$D$2:$M$3,2,FALSE)))),0,1)=9,D12,IF(OFFSET(IF(G16="","",INDEX($D$4:$M$13,(VLOOKUP(H16,$B$4:$C$13,2,FALSE)),(HLOOKUP(G16,$D$2:$M$3,2,FALSE)))),0,1)=10,D13,OFFSET(IF(G16="","",INDEX($D$4:$M$13,(VLOOKUP(H16,$B$4:$C$13,2,FALSE)),(HLOOKUP(G16,$D$2:$M$3,2,FALSE)))),0,1)))))))))))))</f>
        <v>Zoe</v>
      </c>
    </row>
    <row r="18" spans="1:13" s="14" customFormat="1" ht="18" customHeight="1" x14ac:dyDescent="0.25">
      <c r="A18" s="96"/>
      <c r="B18" s="97"/>
      <c r="C18" s="97"/>
      <c r="D18" s="97"/>
      <c r="E18" s="99"/>
      <c r="F18" s="99"/>
      <c r="G18" s="101"/>
      <c r="H18" s="101"/>
      <c r="I18" s="99"/>
      <c r="J18" s="99"/>
      <c r="K18" s="19"/>
      <c r="L18" s="15" t="str">
        <f ca="1">IF(G16="","",(IF(OFFSET(IF(G16="","",INDEX($D$4:$M$13,(VLOOKUP(H16,$B$4:$C$13,2,FALSE)),(HLOOKUP(G16,$D$2:$M$3,2,FALSE)))),1,0)=1,D4,IF(OFFSET(IF(G16="","",INDEX($D$4:$M$13,(VLOOKUP(H16,$B$4:$C$13,2,FALSE)),(HLOOKUP(G16,$D$2:$M$3,2,FALSE)))),1,0)=2,E4,IF(OFFSET(IF(G16="","",INDEX($D$4:$M$13,(VLOOKUP(H16,$B$4:$C$13,2,FALSE)),(HLOOKUP(G16,$D$2:$M$3,2,FALSE)))),1,0)=3,F4,IF(OFFSET(IF(G16="","",INDEX($D$4:$M$13,(VLOOKUP(H16,$B$4:$C$13,2,FALSE)),(HLOOKUP(G16,$D$2:$M$3,2,FALSE)))),1,0)=4,G4,IF(OFFSET(IF(G16="","",INDEX($D$4:$M$13,(VLOOKUP(H16,$B$4:$C$13,2,FALSE)),(HLOOKUP(G16,$D$2:$M$3,2,FALSE)))),1,0)=5,H4,IF(OFFSET(IF(G16="","",INDEX($D$4:$M$13,(VLOOKUP(H16,$B$4:$C$13,2,FALSE)),(HLOOKUP(G16,$D$2:$M$3,2,FALSE)))),1,0)=6,I4,IF(OFFSET(IF(G16="","",INDEX($D$4:$M$13,(VLOOKUP(H16,$B$4:$C$13,2,FALSE)),(HLOOKUP(G16,$D$2:$M$3,2,FALSE)))),1,0)=7,J4,IF(OFFSET(IF(G16="","",INDEX($D$4:$M$13,(VLOOKUP(H16,$B$4:$C$13,2,FALSE)),(HLOOKUP(G16,$D$2:$M$3,2,FALSE)))),1,0)=8,K4,IF(OFFSET(IF(G16="","",INDEX($D$4:$M$13,(VLOOKUP(H16,$B$4:$C$13,2,FALSE)),(HLOOKUP(G16,$D$2:$M$3,2,FALSE)))),1,0)=9,L4,IF(OFFSET(IF(G16="","",INDEX($D$4:$M$13,(VLOOKUP(H16,$B$4:$C$13,2,FALSE)),(HLOOKUP(G16,$D$2:$M$3,2,FALSE)))),1,0)=10,M4,OFFSET(IF(G16="","",INDEX($D$4:$M$13,(VLOOKUP(H16,$B$4:$C$13,2,FALSE)),(HLOOKUP(G16,$D$2:$M$3,2,FALSE)))),1,0)))))))))))))</f>
        <v>Violet</v>
      </c>
      <c r="M18" s="23"/>
    </row>
    <row r="19" spans="1:13" s="14" customFormat="1" ht="18" customHeight="1" x14ac:dyDescent="0.25">
      <c r="A19" s="78" t="s">
        <v>22</v>
      </c>
      <c r="B19" s="79"/>
      <c r="C19" s="79"/>
      <c r="D19" s="79"/>
      <c r="E19" s="79"/>
      <c r="F19" s="79" t="s">
        <v>7</v>
      </c>
      <c r="G19" s="79"/>
      <c r="H19" s="79" t="s">
        <v>7</v>
      </c>
      <c r="I19" s="79"/>
      <c r="J19" s="79" t="s">
        <v>7</v>
      </c>
      <c r="K19" s="79"/>
      <c r="L19" s="88" t="s">
        <v>7</v>
      </c>
      <c r="M19" s="89"/>
    </row>
    <row r="20" spans="1:13" s="14" customFormat="1" ht="18" customHeight="1" x14ac:dyDescent="0.25">
      <c r="A20" s="73" t="str">
        <f>IF(L17="","",L17)</f>
        <v>Chloe</v>
      </c>
      <c r="B20" s="74"/>
      <c r="C20" s="74"/>
      <c r="D20" s="74"/>
      <c r="E20" s="75"/>
      <c r="F20" s="90" t="str">
        <f ca="1">IF(L16="","",L16)</f>
        <v>Emily</v>
      </c>
      <c r="G20" s="90"/>
      <c r="H20" s="90" t="str">
        <f ca="1">IF(K17="","",K17)</f>
        <v>Charlotte</v>
      </c>
      <c r="I20" s="90"/>
      <c r="J20" s="90" t="str">
        <f ca="1">IF(M17="","",M17)</f>
        <v>Zoe</v>
      </c>
      <c r="K20" s="90"/>
      <c r="L20" s="90" t="str">
        <f ca="1">IF(L18="","",L18)</f>
        <v>Violet</v>
      </c>
      <c r="M20" s="91"/>
    </row>
    <row r="21" spans="1:13" s="14" customFormat="1" ht="18" customHeight="1" thickBot="1" x14ac:dyDescent="0.3">
      <c r="A21" s="76">
        <f>IF(G16="","",Config!$F$4*Config!$F$5)</f>
        <v>1000</v>
      </c>
      <c r="B21" s="77"/>
      <c r="C21" s="77"/>
      <c r="D21" s="77"/>
      <c r="E21" s="77"/>
      <c r="F21" s="77">
        <f>IF($G$16="","",Config!$F$4*Config!$F$9)</f>
        <v>100</v>
      </c>
      <c r="G21" s="77"/>
      <c r="H21" s="77">
        <f>IF($G$16="","",Config!$F$4*Config!$F$9)</f>
        <v>100</v>
      </c>
      <c r="I21" s="77"/>
      <c r="J21" s="77">
        <f>IF($G$16="","",Config!$F$4*Config!$F$9)</f>
        <v>100</v>
      </c>
      <c r="K21" s="77"/>
      <c r="L21" s="77">
        <f>IF($G$16="","",Config!$F$4*Config!$F$9)</f>
        <v>100</v>
      </c>
      <c r="M21" s="92"/>
    </row>
    <row r="22" spans="1:13" s="14" customFormat="1" ht="18" customHeight="1" thickBot="1" x14ac:dyDescent="0.3">
      <c r="A22" s="93"/>
      <c r="B22" s="93"/>
      <c r="C22" s="93"/>
      <c r="D22" s="93"/>
      <c r="E22" s="93"/>
      <c r="F22" s="93"/>
      <c r="G22" s="93"/>
      <c r="H22" s="93"/>
      <c r="I22" s="93"/>
      <c r="J22" s="93"/>
      <c r="K22" s="93"/>
      <c r="L22" s="93"/>
      <c r="M22" s="93"/>
    </row>
    <row r="23" spans="1:13" s="14" customFormat="1" ht="18" customHeight="1" x14ac:dyDescent="0.25">
      <c r="A23" s="94" t="s">
        <v>4</v>
      </c>
      <c r="B23" s="95"/>
      <c r="C23" s="95"/>
      <c r="D23" s="95"/>
      <c r="E23" s="98" t="str">
        <f>IF(C1="","",$C$1)</f>
        <v>Kansas City Chiefs</v>
      </c>
      <c r="F23" s="98"/>
      <c r="G23" s="100">
        <v>4</v>
      </c>
      <c r="H23" s="100">
        <v>4</v>
      </c>
      <c r="I23" s="98" t="str">
        <f>IF(A3="","",$A$3)</f>
        <v>Philadelphia Eagles</v>
      </c>
      <c r="J23" s="98"/>
      <c r="K23" s="20"/>
      <c r="L23" s="21" t="str">
        <f ca="1">IF(G23="","",(IF(OFFSET(IF(G23="","",INDEX($D$4:$M$13,(VLOOKUP(H23,$B$4:$C$13,2,FALSE)),(HLOOKUP(G23,$D$2:$M$3,2,FALSE)))),-1,0)=1,D13,IF(OFFSET(IF(G23="","",INDEX($D$4:$M$13,(VLOOKUP(H23,$B$4:$C$13,2,FALSE)),(HLOOKUP(G23,$D$2:$M$3,2,FALSE)))),-1,0)=2,E13,IF(OFFSET(IF(G23="","",INDEX($D$4:$M$13,(VLOOKUP(H23,$B$4:$C$13,2,FALSE)),(HLOOKUP(G23,$D$2:$M$3,2,FALSE)))),-1,0)=3,F13,IF(OFFSET(IF(G23="","",INDEX($D$4:$M$13,(VLOOKUP(H23,$B$4:$C$13,2,FALSE)),(HLOOKUP(G23,$D$2:$M$3,2,FALSE)))),-1,0)=4,G13,IF(OFFSET(IF(G23="","",INDEX($D$4:$M$13,(VLOOKUP(H23,$B$4:$C$13,2,FALSE)),(HLOOKUP(G23,$D$2:$M$3,2,FALSE)))),-1,0)=5,H13,IF(OFFSET(IF(G23="","",INDEX($D$4:$M$13,(VLOOKUP(H23,$B$4:$C$13,2,FALSE)),(HLOOKUP(G23,$D$2:$M$3,2,FALSE)))),-1,0)=6,I13,IF(OFFSET(IF(G23="","",INDEX($D$4:$M$13,(VLOOKUP(H23,$B$4:$C$13,2,FALSE)),(HLOOKUP(G23,$D$2:$M$3,2,FALSE)))),-1,0)=7,J13,IF(OFFSET(IF(G23="","",INDEX($D$4:$M$13,(VLOOKUP(H23,$B$4:$C$13,2,FALSE)),(HLOOKUP(G23,$D$2:$M$3,2,FALSE)))),-1,0)=8,K13,IF(OFFSET(IF(G23="","",INDEX($D$4:$M$13,(VLOOKUP(H23,$B$4:$C$13,2,FALSE)),(HLOOKUP(G23,$D$2:$M$3,2,FALSE)))),-1,0)=9,L13,IF(OFFSET(IF(G23="","",INDEX($D$4:$M$13,(VLOOKUP(H23,$B$4:$C$13,2,FALSE)),(HLOOKUP(G23,$D$2:$M$3,2,FALSE)))),-1,0)=10,M13,OFFSET(IF(G23="","",INDEX($D$4:$M$13,(VLOOKUP(H23,$B$4:$C$13,2,FALSE)),(HLOOKUP(G23,$D$2:$M$3,2,FALSE)))),-1,0)))))))))))))</f>
        <v>James</v>
      </c>
      <c r="M23" s="22"/>
    </row>
    <row r="24" spans="1:13" s="14" customFormat="1" ht="18" customHeight="1" x14ac:dyDescent="0.25">
      <c r="A24" s="96"/>
      <c r="B24" s="97"/>
      <c r="C24" s="97"/>
      <c r="D24" s="97"/>
      <c r="E24" s="99"/>
      <c r="F24" s="99"/>
      <c r="G24" s="101"/>
      <c r="H24" s="101"/>
      <c r="I24" s="99"/>
      <c r="J24" s="99"/>
      <c r="K24" s="15" t="str">
        <f ca="1">IF(G23="","",(IF(OFFSET(IF(G23="","",INDEX($D$4:$M$13,(VLOOKUP(H23,$B$4:$C$13,2,FALSE)),(HLOOKUP(G23,$D$2:$M$3,2,FALSE)))),0,-1)=1,M4,IF(OFFSET(IF(G23="","",INDEX($D$4:$M$13,(VLOOKUP(H23,$B$4:$C$13,2,FALSE)),(HLOOKUP(G23,$D$2:$M$3,2,FALSE)))),0,-1)=2,M5,IF(OFFSET(IF(G23="","",INDEX($D$4:$M$13,(VLOOKUP(H23,$B$4:$C$13,2,FALSE)),(HLOOKUP(G23,$D$2:$M$3,2,FALSE)))),0,-1)=3,M6,IF(OFFSET(IF(G23="","",INDEX($D$4:$M$13,(VLOOKUP(H23,$B$4:$C$13,2,FALSE)),(HLOOKUP(G23,$D$2:$M$3,2,FALSE)))),0,-1)=4,M7,IF(OFFSET(IF(G23="","",INDEX($D$4:$M$13,(VLOOKUP(H23,$B$4:$C$13,2,FALSE)),(HLOOKUP(G23,$D$2:$M$3,2,FALSE)))),0,-1)=5,M8,IF(OFFSET(IF(G23="","",INDEX($D$4:$M$13,(VLOOKUP(H23,$B$4:$C$13,2,FALSE)),(HLOOKUP(G23,$D$2:$M$3,2,FALSE)))),0,-1)=6,M9,IF(OFFSET(IF(G23="","",INDEX($D$4:$M$13,(VLOOKUP(H23,$B$4:$C$13,2,FALSE)),(HLOOKUP(G23,$D$2:$M$3,2,FALSE)))),0,-1)=7,M10,IF(OFFSET(IF(G23="","",INDEX($D$4:$M$13,(VLOOKUP(H23,$B$4:$C$13,2,FALSE)),(HLOOKUP(G23,$D$2:$M$3,2,FALSE)))),0,-1)=8,M11,IF(OFFSET(IF(G23="","",INDEX($D$4:$M$13,(VLOOKUP(H23,$B$4:$C$13,2,FALSE)),(HLOOKUP(G23,$D$2:$M$3,2,FALSE)))),0,-1)=9,M12,IF(OFFSET(IF(G23="","",INDEX($D$4:$M$13,(VLOOKUP(H23,$B$4:$C$13,2,FALSE)),(HLOOKUP(G23,$D$2:$M$3,2,FALSE)))),0,-1)=10,M13,OFFSET(IF(G23="","",INDEX($D$4:$M$13,(VLOOKUP(H23,$B$4:$C$13,2,FALSE)),(HLOOKUP(G23,$D$2:$M$3,2,FALSE)))),0,-1)))))))))))))</f>
        <v>Maria</v>
      </c>
      <c r="L24" s="15" t="str">
        <f>IF(G23="","",INDEX($D$4:$M$13,(VLOOKUP(H23,$B$4:$C$13,2,FALSE)),(HLOOKUP(G23,$D$2:$M$3,2,FALSE))))</f>
        <v>Elijah</v>
      </c>
      <c r="M24" s="16" t="str">
        <f ca="1">IF(G23="","",(IF(OFFSET(IF(G23="","",INDEX($D$4:$M$13,(VLOOKUP(H23,$B$4:$C$13,2,FALSE)),(HLOOKUP(G23,$D$2:$M$3,2,FALSE)))),0,1)=1,D4,IF(OFFSET(IF(G23="","",INDEX($D$4:$M$13,(VLOOKUP(H23,$B$4:$C$13,2,FALSE)),(HLOOKUP(G23,$D$2:$M$3,2,FALSE)))),0,1)=2,D5,IF(OFFSET(IF(G23="","",INDEX($D$4:$M$13,(VLOOKUP(H23,$B$4:$C$13,2,FALSE)),(HLOOKUP(G23,$D$2:$M$3,2,FALSE)))),0,1)=3,D6,IF(OFFSET(IF(G23="","",INDEX($D$4:$M$13,(VLOOKUP(H23,$B$4:$C$13,2,FALSE)),(HLOOKUP(G23,$D$2:$M$3,2,FALSE)))),0,1)=4,D7,IF(OFFSET(IF(G23="","",INDEX($D$4:$M$13,(VLOOKUP(H23,$B$4:$C$13,2,FALSE)),(HLOOKUP(G23,$D$2:$M$3,2,FALSE)))),0,1)=5,D8,IF(OFFSET(IF(G23="","",INDEX($D$4:$M$13,(VLOOKUP(H23,$B$4:$C$13,2,FALSE)),(HLOOKUP(G23,$D$2:$M$3,2,FALSE)))),0,1)=6,D9,IF(OFFSET(IF(G23="","",INDEX($D$4:$M$13,(VLOOKUP(H23,$B$4:$C$13,2,FALSE)),(HLOOKUP(G23,$D$2:$M$3,2,FALSE)))),0,1)=7,D10,IF(OFFSET(IF(G23="","",INDEX($D$4:$M$13,(VLOOKUP(H23,$B$4:$C$13,2,FALSE)),(HLOOKUP(G23,$D$2:$M$3,2,FALSE)))),0,1)=8,D11,IF(OFFSET(IF(G23="","",INDEX($D$4:$M$13,(VLOOKUP(H23,$B$4:$C$13,2,FALSE)),(HLOOKUP(G23,$D$2:$M$3,2,FALSE)))),0,1)=9,D12,IF(OFFSET(IF(G23="","",INDEX($D$4:$M$13,(VLOOKUP(H23,$B$4:$C$13,2,FALSE)),(HLOOKUP(G23,$D$2:$M$3,2,FALSE)))),0,1)=10,D13,OFFSET(IF(G23="","",INDEX($D$4:$M$13,(VLOOKUP(H23,$B$4:$C$13,2,FALSE)),(HLOOKUP(G23,$D$2:$M$3,2,FALSE)))),0,1)))))))))))))</f>
        <v>Michael</v>
      </c>
    </row>
    <row r="25" spans="1:13" s="14" customFormat="1" ht="18" customHeight="1" x14ac:dyDescent="0.25">
      <c r="A25" s="96"/>
      <c r="B25" s="97"/>
      <c r="C25" s="97"/>
      <c r="D25" s="97"/>
      <c r="E25" s="99"/>
      <c r="F25" s="99"/>
      <c r="G25" s="101"/>
      <c r="H25" s="101"/>
      <c r="I25" s="99"/>
      <c r="J25" s="99"/>
      <c r="K25" s="19"/>
      <c r="L25" s="15" t="str">
        <f ca="1">IF(G23="","",(IF(OFFSET(IF(G23="","",INDEX($D$4:$M$13,(VLOOKUP(H23,$B$4:$C$13,2,FALSE)),(HLOOKUP(G23,$D$2:$M$3,2,FALSE)))),1,0)=1,D4,IF(OFFSET(IF(G23="","",INDEX($D$4:$M$13,(VLOOKUP(H23,$B$4:$C$13,2,FALSE)),(HLOOKUP(G23,$D$2:$M$3,2,FALSE)))),1,0)=2,E4,IF(OFFSET(IF(G23="","",INDEX($D$4:$M$13,(VLOOKUP(H23,$B$4:$C$13,2,FALSE)),(HLOOKUP(G23,$D$2:$M$3,2,FALSE)))),1,0)=3,F4,IF(OFFSET(IF(G23="","",INDEX($D$4:$M$13,(VLOOKUP(H23,$B$4:$C$13,2,FALSE)),(HLOOKUP(G23,$D$2:$M$3,2,FALSE)))),1,0)=4,G4,IF(OFFSET(IF(G23="","",INDEX($D$4:$M$13,(VLOOKUP(H23,$B$4:$C$13,2,FALSE)),(HLOOKUP(G23,$D$2:$M$3,2,FALSE)))),1,0)=5,H4,IF(OFFSET(IF(G23="","",INDEX($D$4:$M$13,(VLOOKUP(H23,$B$4:$C$13,2,FALSE)),(HLOOKUP(G23,$D$2:$M$3,2,FALSE)))),1,0)=6,I4,IF(OFFSET(IF(G23="","",INDEX($D$4:$M$13,(VLOOKUP(H23,$B$4:$C$13,2,FALSE)),(HLOOKUP(G23,$D$2:$M$3,2,FALSE)))),1,0)=7,J4,IF(OFFSET(IF(G23="","",INDEX($D$4:$M$13,(VLOOKUP(H23,$B$4:$C$13,2,FALSE)),(HLOOKUP(G23,$D$2:$M$3,2,FALSE)))),1,0)=8,K4,IF(OFFSET(IF(G23="","",INDEX($D$4:$M$13,(VLOOKUP(H23,$B$4:$C$13,2,FALSE)),(HLOOKUP(G23,$D$2:$M$3,2,FALSE)))),1,0)=9,L4,IF(OFFSET(IF(G23="","",INDEX($D$4:$M$13,(VLOOKUP(H23,$B$4:$C$13,2,FALSE)),(HLOOKUP(G23,$D$2:$M$3,2,FALSE)))),1,0)=10,M4,OFFSET(IF(G23="","",INDEX($D$4:$M$13,(VLOOKUP(H23,$B$4:$C$13,2,FALSE)),(HLOOKUP(G23,$D$2:$M$3,2,FALSE)))),1,0)))))))))))))</f>
        <v>William</v>
      </c>
      <c r="M25" s="23"/>
    </row>
    <row r="26" spans="1:13" s="14" customFormat="1" ht="18" customHeight="1" x14ac:dyDescent="0.25">
      <c r="A26" s="78" t="s">
        <v>23</v>
      </c>
      <c r="B26" s="79"/>
      <c r="C26" s="79"/>
      <c r="D26" s="79"/>
      <c r="E26" s="79"/>
      <c r="F26" s="79" t="s">
        <v>7</v>
      </c>
      <c r="G26" s="79"/>
      <c r="H26" s="79" t="s">
        <v>7</v>
      </c>
      <c r="I26" s="79"/>
      <c r="J26" s="79" t="s">
        <v>7</v>
      </c>
      <c r="K26" s="79"/>
      <c r="L26" s="88" t="s">
        <v>7</v>
      </c>
      <c r="M26" s="89"/>
    </row>
    <row r="27" spans="1:13" s="14" customFormat="1" ht="18" customHeight="1" x14ac:dyDescent="0.25">
      <c r="A27" s="104" t="str">
        <f>IF(L24="","",L24)</f>
        <v>Elijah</v>
      </c>
      <c r="B27" s="90"/>
      <c r="C27" s="90"/>
      <c r="D27" s="90"/>
      <c r="E27" s="90"/>
      <c r="F27" s="90" t="str">
        <f ca="1">IF(L23="","",L23)</f>
        <v>James</v>
      </c>
      <c r="G27" s="90"/>
      <c r="H27" s="90" t="str">
        <f ca="1">IF(K24="","",K24)</f>
        <v>Maria</v>
      </c>
      <c r="I27" s="90"/>
      <c r="J27" s="90" t="str">
        <f ca="1">IF(M24="","",M24)</f>
        <v>Michael</v>
      </c>
      <c r="K27" s="90"/>
      <c r="L27" s="90" t="str">
        <f ca="1">IF(L25="","",L25)</f>
        <v>William</v>
      </c>
      <c r="M27" s="91"/>
    </row>
    <row r="28" spans="1:13" s="14" customFormat="1" ht="18" customHeight="1" thickBot="1" x14ac:dyDescent="0.3">
      <c r="A28" s="76">
        <f>IF(G23="","",Config!$F$4*Config!$F$5)</f>
        <v>1000</v>
      </c>
      <c r="B28" s="77"/>
      <c r="C28" s="77"/>
      <c r="D28" s="77"/>
      <c r="E28" s="77"/>
      <c r="F28" s="77">
        <f>IF($G$23="","",Config!$F$4*Config!$F$9)</f>
        <v>100</v>
      </c>
      <c r="G28" s="77"/>
      <c r="H28" s="77">
        <f>IF($G$23="","",Config!$F$4*Config!$F$9)</f>
        <v>100</v>
      </c>
      <c r="I28" s="77"/>
      <c r="J28" s="77">
        <f>IF($G$23="","",Config!$F$4*Config!$F$9)</f>
        <v>100</v>
      </c>
      <c r="K28" s="77"/>
      <c r="L28" s="77">
        <f>IF($G$23="","",Config!$F$4*Config!$F$9)</f>
        <v>100</v>
      </c>
      <c r="M28" s="92"/>
    </row>
    <row r="29" spans="1:13" s="14" customFormat="1" ht="18" customHeight="1" thickBot="1" x14ac:dyDescent="0.3">
      <c r="A29" s="93"/>
      <c r="B29" s="93"/>
      <c r="C29" s="93"/>
      <c r="D29" s="93"/>
      <c r="E29" s="93"/>
      <c r="F29" s="93"/>
      <c r="G29" s="93"/>
      <c r="H29" s="93"/>
      <c r="I29" s="93"/>
      <c r="J29" s="93"/>
      <c r="K29" s="93"/>
      <c r="L29" s="93"/>
      <c r="M29" s="93"/>
    </row>
    <row r="30" spans="1:13" s="14" customFormat="1" ht="18" customHeight="1" x14ac:dyDescent="0.25">
      <c r="A30" s="94" t="s">
        <v>5</v>
      </c>
      <c r="B30" s="95"/>
      <c r="C30" s="95"/>
      <c r="D30" s="95"/>
      <c r="E30" s="98" t="str">
        <f>IF(C1="","",$C$1)</f>
        <v>Kansas City Chiefs</v>
      </c>
      <c r="F30" s="98"/>
      <c r="G30" s="100">
        <v>1</v>
      </c>
      <c r="H30" s="100">
        <v>7</v>
      </c>
      <c r="I30" s="98" t="str">
        <f>IF(A3="","",$A$3)</f>
        <v>Philadelphia Eagles</v>
      </c>
      <c r="J30" s="98"/>
      <c r="K30" s="20"/>
      <c r="L30" s="21" t="str">
        <f ca="1">IF(G30="","",(IF(OFFSET(IF(G30="","",INDEX($D$4:$M$13,(VLOOKUP(H30,$B$4:$C$13,2,FALSE)),(HLOOKUP(G30,$D$2:$M$3,2,FALSE)))),-1,0)=1,D13,IF(OFFSET(IF(G30="","",INDEX($D$4:$M$13,(VLOOKUP(H30,$B$4:$C$13,2,FALSE)),(HLOOKUP(G30,$D$2:$M$3,2,FALSE)))),-1,0)=2,E13,IF(OFFSET(IF(G30="","",INDEX($D$4:$M$13,(VLOOKUP(H30,$B$4:$C$13,2,FALSE)),(HLOOKUP(G30,$D$2:$M$3,2,FALSE)))),-1,0)=3,F13,IF(OFFSET(IF(G30="","",INDEX($D$4:$M$13,(VLOOKUP(H30,$B$4:$C$13,2,FALSE)),(HLOOKUP(G30,$D$2:$M$3,2,FALSE)))),-1,0)=4,G13,IF(OFFSET(IF(G30="","",INDEX($D$4:$M$13,(VLOOKUP(H30,$B$4:$C$13,2,FALSE)),(HLOOKUP(G30,$D$2:$M$3,2,FALSE)))),-1,0)=5,H13,IF(OFFSET(IF(G30="","",INDEX($D$4:$M$13,(VLOOKUP(H30,$B$4:$C$13,2,FALSE)),(HLOOKUP(G30,$D$2:$M$3,2,FALSE)))),-1,0)=6,I13,IF(OFFSET(IF(G30="","",INDEX($D$4:$M$13,(VLOOKUP(H30,$B$4:$C$13,2,FALSE)),(HLOOKUP(G30,$D$2:$M$3,2,FALSE)))),-1,0)=7,J13,IF(OFFSET(IF(G30="","",INDEX($D$4:$M$13,(VLOOKUP(H30,$B$4:$C$13,2,FALSE)),(HLOOKUP(G30,$D$2:$M$3,2,FALSE)))),-1,0)=8,K13,IF(OFFSET(IF(G30="","",INDEX($D$4:$M$13,(VLOOKUP(H30,$B$4:$C$13,2,FALSE)),(HLOOKUP(G30,$D$2:$M$3,2,FALSE)))),-1,0)=9,L13,IF(OFFSET(IF(G30="","",INDEX($D$4:$M$13,(VLOOKUP(H30,$B$4:$C$13,2,FALSE)),(HLOOKUP(G30,$D$2:$M$3,2,FALSE)))),-1,0)=10,M13,OFFSET(IF(G30="","",INDEX($D$4:$M$13,(VLOOKUP(H30,$B$4:$C$13,2,FALSE)),(HLOOKUP(G30,$D$2:$M$3,2,FALSE)))),-1,0)))))))))))))</f>
        <v>Sebastian</v>
      </c>
      <c r="M30" s="22"/>
    </row>
    <row r="31" spans="1:13" s="14" customFormat="1" ht="18" customHeight="1" x14ac:dyDescent="0.25">
      <c r="A31" s="96"/>
      <c r="B31" s="97"/>
      <c r="C31" s="97"/>
      <c r="D31" s="97"/>
      <c r="E31" s="99"/>
      <c r="F31" s="99"/>
      <c r="G31" s="101"/>
      <c r="H31" s="101"/>
      <c r="I31" s="99"/>
      <c r="J31" s="99"/>
      <c r="K31" s="15" t="str">
        <f ca="1">IF(G30="","",(IF(OFFSET(IF(G30="","",INDEX($D$4:$M$13,(VLOOKUP(H30,$B$4:$C$13,2,FALSE)),(HLOOKUP(G30,$D$2:$M$3,2,FALSE)))),0,-1)=1,M4,IF(OFFSET(IF(G30="","",INDEX($D$4:$M$13,(VLOOKUP(H30,$B$4:$C$13,2,FALSE)),(HLOOKUP(G30,$D$2:$M$3,2,FALSE)))),0,-1)=2,M5,IF(OFFSET(IF(G30="","",INDEX($D$4:$M$13,(VLOOKUP(H30,$B$4:$C$13,2,FALSE)),(HLOOKUP(G30,$D$2:$M$3,2,FALSE)))),0,-1)=3,M6,IF(OFFSET(IF(G30="","",INDEX($D$4:$M$13,(VLOOKUP(H30,$B$4:$C$13,2,FALSE)),(HLOOKUP(G30,$D$2:$M$3,2,FALSE)))),0,-1)=4,M7,IF(OFFSET(IF(G30="","",INDEX($D$4:$M$13,(VLOOKUP(H30,$B$4:$C$13,2,FALSE)),(HLOOKUP(G30,$D$2:$M$3,2,FALSE)))),0,-1)=5,M8,IF(OFFSET(IF(G30="","",INDEX($D$4:$M$13,(VLOOKUP(H30,$B$4:$C$13,2,FALSE)),(HLOOKUP(G30,$D$2:$M$3,2,FALSE)))),0,-1)=6,M9,IF(OFFSET(IF(G30="","",INDEX($D$4:$M$13,(VLOOKUP(H30,$B$4:$C$13,2,FALSE)),(HLOOKUP(G30,$D$2:$M$3,2,FALSE)))),0,-1)=7,M10,IF(OFFSET(IF(G30="","",INDEX($D$4:$M$13,(VLOOKUP(H30,$B$4:$C$13,2,FALSE)),(HLOOKUP(G30,$D$2:$M$3,2,FALSE)))),0,-1)=8,M11,IF(OFFSET(IF(G30="","",INDEX($D$4:$M$13,(VLOOKUP(H30,$B$4:$C$13,2,FALSE)),(HLOOKUP(G30,$D$2:$M$3,2,FALSE)))),0,-1)=9,M12,IF(OFFSET(IF(G30="","",INDEX($D$4:$M$13,(VLOOKUP(H30,$B$4:$C$13,2,FALSE)),(HLOOKUP(G30,$D$2:$M$3,2,FALSE)))),0,-1)=10,M13,OFFSET(IF(G30="","",INDEX($D$4:$M$13,(VLOOKUP(H30,$B$4:$C$13,2,FALSE)),(HLOOKUP(G30,$D$2:$M$3,2,FALSE)))),0,-1)))))))))))))</f>
        <v>Oliver</v>
      </c>
      <c r="L31" s="15" t="str">
        <f>IF(G30="","",INDEX($D$4:$M$13,(VLOOKUP(H30,$B$4:$C$13,2,FALSE)),(HLOOKUP(G30,$D$2:$M$3,2,FALSE))))</f>
        <v>Daniel</v>
      </c>
      <c r="M31" s="16" t="str">
        <f ca="1">IF(G30="","",(IF(OFFSET(IF(G30="","",INDEX($D$4:$M$13,(VLOOKUP(H30,$B$4:$C$13,2,FALSE)),(HLOOKUP(G30,$D$2:$M$3,2,FALSE)))),0,1)=1,D4,IF(OFFSET(IF(G30="","",INDEX($D$4:$M$13,(VLOOKUP(H30,$B$4:$C$13,2,FALSE)),(HLOOKUP(G30,$D$2:$M$3,2,FALSE)))),0,1)=2,D5,IF(OFFSET(IF(G30="","",INDEX($D$4:$M$13,(VLOOKUP(H30,$B$4:$C$13,2,FALSE)),(HLOOKUP(G30,$D$2:$M$3,2,FALSE)))),0,1)=3,D6,IF(OFFSET(IF(G30="","",INDEX($D$4:$M$13,(VLOOKUP(H30,$B$4:$C$13,2,FALSE)),(HLOOKUP(G30,$D$2:$M$3,2,FALSE)))),0,1)=4,D7,IF(OFFSET(IF(G30="","",INDEX($D$4:$M$13,(VLOOKUP(H30,$B$4:$C$13,2,FALSE)),(HLOOKUP(G30,$D$2:$M$3,2,FALSE)))),0,1)=5,D8,IF(OFFSET(IF(G30="","",INDEX($D$4:$M$13,(VLOOKUP(H30,$B$4:$C$13,2,FALSE)),(HLOOKUP(G30,$D$2:$M$3,2,FALSE)))),0,1)=6,D9,IF(OFFSET(IF(G30="","",INDEX($D$4:$M$13,(VLOOKUP(H30,$B$4:$C$13,2,FALSE)),(HLOOKUP(G30,$D$2:$M$3,2,FALSE)))),0,1)=7,D10,IF(OFFSET(IF(G30="","",INDEX($D$4:$M$13,(VLOOKUP(H30,$B$4:$C$13,2,FALSE)),(HLOOKUP(G30,$D$2:$M$3,2,FALSE)))),0,1)=8,D11,IF(OFFSET(IF(G30="","",INDEX($D$4:$M$13,(VLOOKUP(H30,$B$4:$C$13,2,FALSE)),(HLOOKUP(G30,$D$2:$M$3,2,FALSE)))),0,1)=9,D12,IF(OFFSET(IF(G30="","",INDEX($D$4:$M$13,(VLOOKUP(H30,$B$4:$C$13,2,FALSE)),(HLOOKUP(G30,$D$2:$M$3,2,FALSE)))),0,1)=10,D13,OFFSET(IF(G30="","",INDEX($D$4:$M$13,(VLOOKUP(H30,$B$4:$C$13,2,FALSE)),(HLOOKUP(G30,$D$2:$M$3,2,FALSE)))),0,1)))))))))))))</f>
        <v>Mike C</v>
      </c>
    </row>
    <row r="32" spans="1:13" s="14" customFormat="1" ht="18" customHeight="1" x14ac:dyDescent="0.25">
      <c r="A32" s="96"/>
      <c r="B32" s="97"/>
      <c r="C32" s="97"/>
      <c r="D32" s="97"/>
      <c r="E32" s="99"/>
      <c r="F32" s="99"/>
      <c r="G32" s="101"/>
      <c r="H32" s="101"/>
      <c r="I32" s="99"/>
      <c r="J32" s="99"/>
      <c r="K32" s="19"/>
      <c r="L32" s="15" t="str">
        <f ca="1">IF(G30="","",(IF(OFFSET(IF(G30="","",INDEX($D$4:$M$13,(VLOOKUP(H30,$B$4:$C$13,2,FALSE)),(HLOOKUP(G30,$D$2:$M$3,2,FALSE)))),1,0)=1,D4,IF(OFFSET(IF(G30="","",INDEX($D$4:$M$13,(VLOOKUP(H30,$B$4:$C$13,2,FALSE)),(HLOOKUP(G30,$D$2:$M$3,2,FALSE)))),1,0)=2,E4,IF(OFFSET(IF(G30="","",INDEX($D$4:$M$13,(VLOOKUP(H30,$B$4:$C$13,2,FALSE)),(HLOOKUP(G30,$D$2:$M$3,2,FALSE)))),1,0)=3,F4,IF(OFFSET(IF(G30="","",INDEX($D$4:$M$13,(VLOOKUP(H30,$B$4:$C$13,2,FALSE)),(HLOOKUP(G30,$D$2:$M$3,2,FALSE)))),1,0)=4,G4,IF(OFFSET(IF(G30="","",INDEX($D$4:$M$13,(VLOOKUP(H30,$B$4:$C$13,2,FALSE)),(HLOOKUP(G30,$D$2:$M$3,2,FALSE)))),1,0)=5,H4,IF(OFFSET(IF(G30="","",INDEX($D$4:$M$13,(VLOOKUP(H30,$B$4:$C$13,2,FALSE)),(HLOOKUP(G30,$D$2:$M$3,2,FALSE)))),1,0)=6,I4,IF(OFFSET(IF(G30="","",INDEX($D$4:$M$13,(VLOOKUP(H30,$B$4:$C$13,2,FALSE)),(HLOOKUP(G30,$D$2:$M$3,2,FALSE)))),1,0)=7,J4,IF(OFFSET(IF(G30="","",INDEX($D$4:$M$13,(VLOOKUP(H30,$B$4:$C$13,2,FALSE)),(HLOOKUP(G30,$D$2:$M$3,2,FALSE)))),1,0)=8,K4,IF(OFFSET(IF(G30="","",INDEX($D$4:$M$13,(VLOOKUP(H30,$B$4:$C$13,2,FALSE)),(HLOOKUP(G30,$D$2:$M$3,2,FALSE)))),1,0)=9,L4,IF(OFFSET(IF(G30="","",INDEX($D$4:$M$13,(VLOOKUP(H30,$B$4:$C$13,2,FALSE)),(HLOOKUP(G30,$D$2:$M$3,2,FALSE)))),1,0)=10,M4,OFFSET(IF(G30="","",INDEX($D$4:$M$13,(VLOOKUP(H30,$B$4:$C$13,2,FALSE)),(HLOOKUP(G30,$D$2:$M$3,2,FALSE)))),1,0)))))))))))))</f>
        <v>Jack</v>
      </c>
      <c r="M32" s="23"/>
    </row>
    <row r="33" spans="1:13" s="14" customFormat="1" ht="18" customHeight="1" x14ac:dyDescent="0.25">
      <c r="A33" s="78" t="s">
        <v>24</v>
      </c>
      <c r="B33" s="79"/>
      <c r="C33" s="79"/>
      <c r="D33" s="79"/>
      <c r="E33" s="79"/>
      <c r="F33" s="79" t="s">
        <v>7</v>
      </c>
      <c r="G33" s="79"/>
      <c r="H33" s="79" t="s">
        <v>7</v>
      </c>
      <c r="I33" s="79"/>
      <c r="J33" s="79" t="s">
        <v>7</v>
      </c>
      <c r="K33" s="79"/>
      <c r="L33" s="88" t="s">
        <v>7</v>
      </c>
      <c r="M33" s="89"/>
    </row>
    <row r="34" spans="1:13" s="14" customFormat="1" ht="18" customHeight="1" x14ac:dyDescent="0.25">
      <c r="A34" s="104" t="str">
        <f>IF(L31="","",L31)</f>
        <v>Daniel</v>
      </c>
      <c r="B34" s="90"/>
      <c r="C34" s="90"/>
      <c r="D34" s="90"/>
      <c r="E34" s="90"/>
      <c r="F34" s="90" t="str">
        <f ca="1">IF(L30="","",L30)</f>
        <v>Sebastian</v>
      </c>
      <c r="G34" s="90"/>
      <c r="H34" s="90" t="str">
        <f ca="1">IF(K31="","",K31)</f>
        <v>Oliver</v>
      </c>
      <c r="I34" s="90"/>
      <c r="J34" s="90" t="str">
        <f ca="1">IF(M31="","",M31)</f>
        <v>Mike C</v>
      </c>
      <c r="K34" s="90"/>
      <c r="L34" s="90" t="str">
        <f ca="1">IF(L32="","",L32)</f>
        <v>Jack</v>
      </c>
      <c r="M34" s="91"/>
    </row>
    <row r="35" spans="1:13" s="14" customFormat="1" ht="18" customHeight="1" thickBot="1" x14ac:dyDescent="0.3">
      <c r="A35" s="76">
        <f>IF(G30="","",Config!$F$4*Config!$F$5)</f>
        <v>1000</v>
      </c>
      <c r="B35" s="77"/>
      <c r="C35" s="77"/>
      <c r="D35" s="77"/>
      <c r="E35" s="77"/>
      <c r="F35" s="77">
        <f>IF($G$30="","",Config!$F$4*Config!$F$9)</f>
        <v>100</v>
      </c>
      <c r="G35" s="77"/>
      <c r="H35" s="77">
        <f>IF($G$30="","",Config!$F$4*Config!$F$9)</f>
        <v>100</v>
      </c>
      <c r="I35" s="77"/>
      <c r="J35" s="77">
        <f>IF($G$30="","",Config!$F$4*Config!$F$9)</f>
        <v>100</v>
      </c>
      <c r="K35" s="77"/>
      <c r="L35" s="77">
        <f>IF($G$30="","",Config!$F$4*Config!$F$9)</f>
        <v>100</v>
      </c>
      <c r="M35" s="92"/>
    </row>
    <row r="36" spans="1:13" s="14" customFormat="1" ht="18" customHeight="1" thickBot="1" x14ac:dyDescent="0.3">
      <c r="A36" s="93"/>
      <c r="B36" s="93"/>
      <c r="C36" s="93"/>
      <c r="D36" s="93"/>
      <c r="E36" s="93"/>
      <c r="F36" s="93"/>
      <c r="G36" s="93"/>
      <c r="H36" s="93"/>
      <c r="I36" s="93"/>
      <c r="J36" s="93"/>
      <c r="K36" s="93"/>
      <c r="L36" s="93"/>
      <c r="M36" s="93"/>
    </row>
    <row r="37" spans="1:13" s="14" customFormat="1" ht="18" customHeight="1" x14ac:dyDescent="0.25">
      <c r="A37" s="94" t="s">
        <v>25</v>
      </c>
      <c r="B37" s="95"/>
      <c r="C37" s="95"/>
      <c r="D37" s="95"/>
      <c r="E37" s="98" t="str">
        <f>IF(C1="","",$C$1)</f>
        <v>Kansas City Chiefs</v>
      </c>
      <c r="F37" s="98"/>
      <c r="G37" s="100">
        <v>8</v>
      </c>
      <c r="H37" s="100">
        <v>5</v>
      </c>
      <c r="I37" s="98" t="str">
        <f>IF(A3="","",$A$3)</f>
        <v>Philadelphia Eagles</v>
      </c>
      <c r="J37" s="98"/>
      <c r="K37" s="20"/>
      <c r="L37" s="21" t="str">
        <f ca="1">IF(G37="","",(IF(OFFSET(IF(G37="","",INDEX($D$4:$M$13,(VLOOKUP(H37,$B$4:$C$13,2,FALSE)),(HLOOKUP(G37,$D$2:$M$3,2,FALSE)))),-1,0)=1,D13,IF(OFFSET(IF(G37="","",INDEX($D$4:$M$13,(VLOOKUP(H37,$B$4:$C$13,2,FALSE)),(HLOOKUP(G37,$D$2:$M$3,2,FALSE)))),-1,0)=2,E13,IF(OFFSET(IF(G37="","",INDEX($D$4:$M$13,(VLOOKUP(H37,$B$4:$C$13,2,FALSE)),(HLOOKUP(G37,$D$2:$M$3,2,FALSE)))),-1,0)=3,F13,IF(OFFSET(IF(G37="","",INDEX($D$4:$M$13,(VLOOKUP(H37,$B$4:$C$13,2,FALSE)),(HLOOKUP(G37,$D$2:$M$3,2,FALSE)))),-1,0)=4,G13,IF(OFFSET(IF(G37="","",INDEX($D$4:$M$13,(VLOOKUP(H37,$B$4:$C$13,2,FALSE)),(HLOOKUP(G37,$D$2:$M$3,2,FALSE)))),-1,0)=5,H13,IF(OFFSET(IF(G37="","",INDEX($D$4:$M$13,(VLOOKUP(H37,$B$4:$C$13,2,FALSE)),(HLOOKUP(G37,$D$2:$M$3,2,FALSE)))),-1,0)=6,I13,IF(OFFSET(IF(G37="","",INDEX($D$4:$M$13,(VLOOKUP(H37,$B$4:$C$13,2,FALSE)),(HLOOKUP(G37,$D$2:$M$3,2,FALSE)))),-1,0)=7,J13,IF(OFFSET(IF(G37="","",INDEX($D$4:$M$13,(VLOOKUP(H37,$B$4:$C$13,2,FALSE)),(HLOOKUP(G37,$D$2:$M$3,2,FALSE)))),-1,0)=8,K13,IF(OFFSET(IF(G37="","",INDEX($D$4:$M$13,(VLOOKUP(H37,$B$4:$C$13,2,FALSE)),(HLOOKUP(G37,$D$2:$M$3,2,FALSE)))),-1,0)=9,L13,IF(OFFSET(IF(G37="","",INDEX($D$4:$M$13,(VLOOKUP(H37,$B$4:$C$13,2,FALSE)),(HLOOKUP(G37,$D$2:$M$3,2,FALSE)))),-1,0)=10,M13,OFFSET(IF(G37="","",INDEX($D$4:$M$13,(VLOOKUP(H37,$B$4:$C$13,2,FALSE)),(HLOOKUP(G37,$D$2:$M$3,2,FALSE)))),-1,0)))))))))))))</f>
        <v>Samantha</v>
      </c>
      <c r="M37" s="22"/>
    </row>
    <row r="38" spans="1:13" s="14" customFormat="1" ht="18" customHeight="1" x14ac:dyDescent="0.25">
      <c r="A38" s="96"/>
      <c r="B38" s="97"/>
      <c r="C38" s="97"/>
      <c r="D38" s="97"/>
      <c r="E38" s="99"/>
      <c r="F38" s="99"/>
      <c r="G38" s="101"/>
      <c r="H38" s="101"/>
      <c r="I38" s="99"/>
      <c r="J38" s="99"/>
      <c r="K38" s="15" t="str">
        <f ca="1">IF(G37="","",(IF(OFFSET(IF(G37="","",INDEX($D$4:$M$13,(VLOOKUP(H37,$B$4:$C$13,2,FALSE)),(HLOOKUP(G37,$D$2:$M$3,2,FALSE)))),0,-1)=1,M4,IF(OFFSET(IF(G37="","",INDEX($D$4:$M$13,(VLOOKUP(H37,$B$4:$C$13,2,FALSE)),(HLOOKUP(G37,$D$2:$M$3,2,FALSE)))),0,-1)=2,M5,IF(OFFSET(IF(G37="","",INDEX($D$4:$M$13,(VLOOKUP(H37,$B$4:$C$13,2,FALSE)),(HLOOKUP(G37,$D$2:$M$3,2,FALSE)))),0,-1)=3,M6,IF(OFFSET(IF(G37="","",INDEX($D$4:$M$13,(VLOOKUP(H37,$B$4:$C$13,2,FALSE)),(HLOOKUP(G37,$D$2:$M$3,2,FALSE)))),0,-1)=4,M7,IF(OFFSET(IF(G37="","",INDEX($D$4:$M$13,(VLOOKUP(H37,$B$4:$C$13,2,FALSE)),(HLOOKUP(G37,$D$2:$M$3,2,FALSE)))),0,-1)=5,M8,IF(OFFSET(IF(G37="","",INDEX($D$4:$M$13,(VLOOKUP(H37,$B$4:$C$13,2,FALSE)),(HLOOKUP(G37,$D$2:$M$3,2,FALSE)))),0,-1)=6,M9,IF(OFFSET(IF(G37="","",INDEX($D$4:$M$13,(VLOOKUP(H37,$B$4:$C$13,2,FALSE)),(HLOOKUP(G37,$D$2:$M$3,2,FALSE)))),0,-1)=7,M10,IF(OFFSET(IF(G37="","",INDEX($D$4:$M$13,(VLOOKUP(H37,$B$4:$C$13,2,FALSE)),(HLOOKUP(G37,$D$2:$M$3,2,FALSE)))),0,-1)=8,M11,IF(OFFSET(IF(G37="","",INDEX($D$4:$M$13,(VLOOKUP(H37,$B$4:$C$13,2,FALSE)),(HLOOKUP(G37,$D$2:$M$3,2,FALSE)))),0,-1)=9,M12,IF(OFFSET(IF(G37="","",INDEX($D$4:$M$13,(VLOOKUP(H37,$B$4:$C$13,2,FALSE)),(HLOOKUP(G37,$D$2:$M$3,2,FALSE)))),0,-1)=10,M13,OFFSET(IF(G37="","",INDEX($D$4:$M$13,(VLOOKUP(H37,$B$4:$C$13,2,FALSE)),(HLOOKUP(G37,$D$2:$M$3,2,FALSE)))),0,-1)))))))))))))</f>
        <v>Barbara</v>
      </c>
      <c r="L38" s="15" t="str">
        <f>IF(G37="","",INDEX($D$4:$M$13,(VLOOKUP(H37,$B$4:$C$13,2,FALSE)),(HLOOKUP(G37,$D$2:$M$3,2,FALSE))))</f>
        <v>Julia</v>
      </c>
      <c r="M38" s="16" t="str">
        <f ca="1">IF(G37="","",(IF(OFFSET(IF(G37="","",INDEX($D$4:$M$13,(VLOOKUP(H37,$B$4:$C$13,2,FALSE)),(HLOOKUP(G37,$D$2:$M$3,2,FALSE)))),0,1)=1,D4,IF(OFFSET(IF(G37="","",INDEX($D$4:$M$13,(VLOOKUP(H37,$B$4:$C$13,2,FALSE)),(HLOOKUP(G37,$D$2:$M$3,2,FALSE)))),0,1)=2,D5,IF(OFFSET(IF(G37="","",INDEX($D$4:$M$13,(VLOOKUP(H37,$B$4:$C$13,2,FALSE)),(HLOOKUP(G37,$D$2:$M$3,2,FALSE)))),0,1)=3,D6,IF(OFFSET(IF(G37="","",INDEX($D$4:$M$13,(VLOOKUP(H37,$B$4:$C$13,2,FALSE)),(HLOOKUP(G37,$D$2:$M$3,2,FALSE)))),0,1)=4,D7,IF(OFFSET(IF(G37="","",INDEX($D$4:$M$13,(VLOOKUP(H37,$B$4:$C$13,2,FALSE)),(HLOOKUP(G37,$D$2:$M$3,2,FALSE)))),0,1)=5,D8,IF(OFFSET(IF(G37="","",INDEX($D$4:$M$13,(VLOOKUP(H37,$B$4:$C$13,2,FALSE)),(HLOOKUP(G37,$D$2:$M$3,2,FALSE)))),0,1)=6,D9,IF(OFFSET(IF(G37="","",INDEX($D$4:$M$13,(VLOOKUP(H37,$B$4:$C$13,2,FALSE)),(HLOOKUP(G37,$D$2:$M$3,2,FALSE)))),0,1)=7,D10,IF(OFFSET(IF(G37="","",INDEX($D$4:$M$13,(VLOOKUP(H37,$B$4:$C$13,2,FALSE)),(HLOOKUP(G37,$D$2:$M$3,2,FALSE)))),0,1)=8,D11,IF(OFFSET(IF(G37="","",INDEX($D$4:$M$13,(VLOOKUP(H37,$B$4:$C$13,2,FALSE)),(HLOOKUP(G37,$D$2:$M$3,2,FALSE)))),0,1)=9,D12,IF(OFFSET(IF(G37="","",INDEX($D$4:$M$13,(VLOOKUP(H37,$B$4:$C$13,2,FALSE)),(HLOOKUP(G37,$D$2:$M$3,2,FALSE)))),0,1)=10,D13,OFFSET(IF(G37="","",INDEX($D$4:$M$13,(VLOOKUP(H37,$B$4:$C$13,2,FALSE)),(HLOOKUP(G37,$D$2:$M$3,2,FALSE)))),0,1)))))))))))))</f>
        <v>Theodore</v>
      </c>
    </row>
    <row r="39" spans="1:13" s="14" customFormat="1" ht="18" customHeight="1" x14ac:dyDescent="0.25">
      <c r="A39" s="96"/>
      <c r="B39" s="97"/>
      <c r="C39" s="97"/>
      <c r="D39" s="97"/>
      <c r="E39" s="99"/>
      <c r="F39" s="99"/>
      <c r="G39" s="101"/>
      <c r="H39" s="101"/>
      <c r="I39" s="99"/>
      <c r="J39" s="99"/>
      <c r="K39" s="19"/>
      <c r="L39" s="15" t="str">
        <f ca="1">IF(G37="","",(IF(OFFSET(IF(G37="","",INDEX($D$4:$M$13,(VLOOKUP(H37,$B$4:$C$13,2,FALSE)),(HLOOKUP(G37,$D$2:$M$3,2,FALSE)))),1,0)=1,D4,IF(OFFSET(IF(G37="","",INDEX($D$4:$M$13,(VLOOKUP(H37,$B$4:$C$13,2,FALSE)),(HLOOKUP(G37,$D$2:$M$3,2,FALSE)))),1,0)=2,E4,IF(OFFSET(IF(G37="","",INDEX($D$4:$M$13,(VLOOKUP(H37,$B$4:$C$13,2,FALSE)),(HLOOKUP(G37,$D$2:$M$3,2,FALSE)))),1,0)=3,F4,IF(OFFSET(IF(G37="","",INDEX($D$4:$M$13,(VLOOKUP(H37,$B$4:$C$13,2,FALSE)),(HLOOKUP(G37,$D$2:$M$3,2,FALSE)))),1,0)=4,G4,IF(OFFSET(IF(G37="","",INDEX($D$4:$M$13,(VLOOKUP(H37,$B$4:$C$13,2,FALSE)),(HLOOKUP(G37,$D$2:$M$3,2,FALSE)))),1,0)=5,H4,IF(OFFSET(IF(G37="","",INDEX($D$4:$M$13,(VLOOKUP(H37,$B$4:$C$13,2,FALSE)),(HLOOKUP(G37,$D$2:$M$3,2,FALSE)))),1,0)=6,I4,IF(OFFSET(IF(G37="","",INDEX($D$4:$M$13,(VLOOKUP(H37,$B$4:$C$13,2,FALSE)),(HLOOKUP(G37,$D$2:$M$3,2,FALSE)))),1,0)=7,J4,IF(OFFSET(IF(G37="","",INDEX($D$4:$M$13,(VLOOKUP(H37,$B$4:$C$13,2,FALSE)),(HLOOKUP(G37,$D$2:$M$3,2,FALSE)))),1,0)=8,K4,IF(OFFSET(IF(G37="","",INDEX($D$4:$M$13,(VLOOKUP(H37,$B$4:$C$13,2,FALSE)),(HLOOKUP(G37,$D$2:$M$3,2,FALSE)))),1,0)=9,L4,IF(OFFSET(IF(G37="","",INDEX($D$4:$M$13,(VLOOKUP(H37,$B$4:$C$13,2,FALSE)),(HLOOKUP(G37,$D$2:$M$3,2,FALSE)))),1,0)=10,M4,OFFSET(IF(G37="","",INDEX($D$4:$M$13,(VLOOKUP(H37,$B$4:$C$13,2,FALSE)),(HLOOKUP(G37,$D$2:$M$3,2,FALSE)))),1,0)))))))))))))</f>
        <v>Hailey</v>
      </c>
      <c r="M39" s="23"/>
    </row>
    <row r="40" spans="1:13" s="14" customFormat="1" ht="18" customHeight="1" x14ac:dyDescent="0.25">
      <c r="A40" s="78" t="s">
        <v>26</v>
      </c>
      <c r="B40" s="79"/>
      <c r="C40" s="79"/>
      <c r="D40" s="79"/>
      <c r="E40" s="79"/>
      <c r="F40" s="79" t="s">
        <v>7</v>
      </c>
      <c r="G40" s="79"/>
      <c r="H40" s="79" t="s">
        <v>7</v>
      </c>
      <c r="I40" s="79"/>
      <c r="J40" s="79" t="s">
        <v>7</v>
      </c>
      <c r="K40" s="79"/>
      <c r="L40" s="88" t="s">
        <v>7</v>
      </c>
      <c r="M40" s="89"/>
    </row>
    <row r="41" spans="1:13" s="14" customFormat="1" ht="18" customHeight="1" x14ac:dyDescent="0.25">
      <c r="A41" s="104" t="str">
        <f>IF(L38="","",L38)</f>
        <v>Julia</v>
      </c>
      <c r="B41" s="90"/>
      <c r="C41" s="90"/>
      <c r="D41" s="90"/>
      <c r="E41" s="90"/>
      <c r="F41" s="90" t="str">
        <f ca="1">IF(L37="","",L37)</f>
        <v>Samantha</v>
      </c>
      <c r="G41" s="90"/>
      <c r="H41" s="90" t="str">
        <f ca="1">IF(K38="","",K38)</f>
        <v>Barbara</v>
      </c>
      <c r="I41" s="90"/>
      <c r="J41" s="90" t="str">
        <f ca="1">IF(M38="","",M38)</f>
        <v>Theodore</v>
      </c>
      <c r="K41" s="90"/>
      <c r="L41" s="90" t="str">
        <f ca="1">IF(L39="","",L39)</f>
        <v>Hailey</v>
      </c>
      <c r="M41" s="91"/>
    </row>
    <row r="42" spans="1:13" s="14" customFormat="1" ht="18" customHeight="1" thickBot="1" x14ac:dyDescent="0.3">
      <c r="A42" s="76">
        <f>IF(G37="","",Config!F4-SUM(Config!G10,Config!G9,Config!G7,Config!G6,Config!G5))</f>
        <v>3200</v>
      </c>
      <c r="B42" s="77"/>
      <c r="C42" s="77"/>
      <c r="D42" s="77"/>
      <c r="E42" s="77"/>
      <c r="F42" s="77">
        <f>IF($G$37="","",Config!$F$4*Config!$F$9)</f>
        <v>100</v>
      </c>
      <c r="G42" s="77"/>
      <c r="H42" s="77">
        <f>IF($G$37="","",Config!$F$4*Config!$F$9)</f>
        <v>100</v>
      </c>
      <c r="I42" s="77"/>
      <c r="J42" s="77">
        <f>IF($G$37="","",Config!$F$4*Config!$F$9)</f>
        <v>100</v>
      </c>
      <c r="K42" s="77"/>
      <c r="L42" s="77">
        <f>IF($G$37="","",Config!$F$4*Config!$F$9)</f>
        <v>100</v>
      </c>
      <c r="M42" s="92"/>
    </row>
    <row r="43" spans="1:13" s="14" customFormat="1" ht="13.2" customHeight="1" x14ac:dyDescent="0.25">
      <c r="A43" s="18"/>
      <c r="B43" s="18"/>
      <c r="C43" s="18"/>
      <c r="D43" s="18"/>
      <c r="E43" s="18"/>
      <c r="F43" s="18"/>
      <c r="G43" s="18"/>
      <c r="H43" s="18"/>
      <c r="I43" s="18"/>
      <c r="J43" s="18"/>
      <c r="K43" s="18"/>
      <c r="L43" s="18"/>
      <c r="M43" s="18"/>
    </row>
    <row r="44" spans="1:13" s="14" customFormat="1" ht="13.2" customHeight="1" thickBot="1" x14ac:dyDescent="0.3">
      <c r="A44" s="18"/>
      <c r="B44" s="18"/>
      <c r="C44" s="18"/>
      <c r="D44" s="18"/>
      <c r="E44" s="18"/>
      <c r="F44" s="18"/>
      <c r="G44" s="18"/>
      <c r="H44" s="18"/>
      <c r="I44" s="18"/>
      <c r="J44" s="18"/>
      <c r="K44" s="18"/>
      <c r="L44" s="18"/>
      <c r="M44" s="18"/>
    </row>
    <row r="45" spans="1:13" x14ac:dyDescent="0.25">
      <c r="A45" s="103" t="s">
        <v>1</v>
      </c>
      <c r="B45" s="102"/>
      <c r="C45" s="102"/>
      <c r="D45" s="102"/>
      <c r="E45" s="102"/>
      <c r="F45" s="102"/>
      <c r="G45" s="102"/>
      <c r="H45" s="102"/>
      <c r="I45" s="102" t="s">
        <v>2</v>
      </c>
      <c r="J45" s="102"/>
      <c r="K45" s="107" t="s">
        <v>6</v>
      </c>
      <c r="L45" s="107"/>
      <c r="M45" s="108"/>
    </row>
    <row r="46" spans="1:13" x14ac:dyDescent="0.25">
      <c r="A46" s="70" t="str">
        <f>IF(C1="","",$C$1)</f>
        <v>Kansas City Chiefs</v>
      </c>
      <c r="B46" s="71"/>
      <c r="C46" s="71"/>
      <c r="D46" s="71"/>
      <c r="E46" s="1">
        <v>0</v>
      </c>
      <c r="F46" s="1">
        <v>0</v>
      </c>
      <c r="G46" s="71" t="str">
        <f>IF(A3="","",$A$3)</f>
        <v>Philadelphia Eagles</v>
      </c>
      <c r="H46" s="71"/>
      <c r="I46" s="72" t="str">
        <f>IF(E46="","",INDEX($D$4:$M$13,(VLOOKUP(F46,$B$4:$C$13,2,FALSE)),(HLOOKUP(E46,$D$2:$M$3,2,FALSE))))</f>
        <v>Nathan</v>
      </c>
      <c r="J46" s="72"/>
      <c r="K46" s="105">
        <f>IF(E46="","",Config!$F$4*Config!$F$9)</f>
        <v>100</v>
      </c>
      <c r="L46" s="105"/>
      <c r="M46" s="106"/>
    </row>
    <row r="47" spans="1:13" x14ac:dyDescent="0.25">
      <c r="A47" s="70" t="str">
        <f t="shared" ref="A47:A84" si="0">IF(E46="","",$C$1)</f>
        <v>Kansas City Chiefs</v>
      </c>
      <c r="B47" s="71"/>
      <c r="C47" s="71"/>
      <c r="D47" s="71"/>
      <c r="E47" s="1">
        <v>0</v>
      </c>
      <c r="F47" s="1">
        <v>6</v>
      </c>
      <c r="G47" s="71" t="str">
        <f t="shared" ref="G47:G84" si="1">IF(F46="","",$A$3)</f>
        <v>Philadelphia Eagles</v>
      </c>
      <c r="H47" s="71"/>
      <c r="I47" s="72" t="str">
        <f t="shared" ref="I47:I84" si="2">IF(E47="","",INDEX($D$4:$M$13,(VLOOKUP(F47,$B$4:$C$13,2,FALSE)),(HLOOKUP(E47,$D$2:$M$3,2,FALSE))))</f>
        <v>Chris</v>
      </c>
      <c r="J47" s="72"/>
      <c r="K47" s="105">
        <f>IF(E47="","",Config!$F$4*Config!$F$9)</f>
        <v>100</v>
      </c>
      <c r="L47" s="105"/>
      <c r="M47" s="106"/>
    </row>
    <row r="48" spans="1:13" x14ac:dyDescent="0.25">
      <c r="A48" s="70" t="str">
        <f t="shared" si="0"/>
        <v>Kansas City Chiefs</v>
      </c>
      <c r="B48" s="71"/>
      <c r="C48" s="71"/>
      <c r="D48" s="71"/>
      <c r="E48" s="1">
        <v>0</v>
      </c>
      <c r="F48" s="1">
        <v>7</v>
      </c>
      <c r="G48" s="71" t="str">
        <f t="shared" si="1"/>
        <v>Philadelphia Eagles</v>
      </c>
      <c r="H48" s="71"/>
      <c r="I48" s="72" t="str">
        <f t="shared" si="2"/>
        <v>Anthony</v>
      </c>
      <c r="J48" s="72"/>
      <c r="K48" s="105">
        <f>IF(E48="","",Config!$F$4*Config!$F$9)</f>
        <v>100</v>
      </c>
      <c r="L48" s="105"/>
      <c r="M48" s="106"/>
    </row>
    <row r="49" spans="1:13" x14ac:dyDescent="0.25">
      <c r="A49" s="70" t="str">
        <f t="shared" si="0"/>
        <v>Kansas City Chiefs</v>
      </c>
      <c r="B49" s="71"/>
      <c r="C49" s="71"/>
      <c r="D49" s="71"/>
      <c r="E49" s="1">
        <v>6</v>
      </c>
      <c r="F49" s="1">
        <v>7</v>
      </c>
      <c r="G49" s="71" t="str">
        <f t="shared" si="1"/>
        <v>Philadelphia Eagles</v>
      </c>
      <c r="H49" s="71"/>
      <c r="I49" s="72" t="str">
        <f t="shared" si="2"/>
        <v>Mike C</v>
      </c>
      <c r="J49" s="72"/>
      <c r="K49" s="105">
        <f>IF(E49="","",Config!$F$4*Config!$F$9)</f>
        <v>100</v>
      </c>
      <c r="L49" s="105"/>
      <c r="M49" s="106"/>
    </row>
    <row r="50" spans="1:13" x14ac:dyDescent="0.25">
      <c r="A50" s="70" t="str">
        <f t="shared" si="0"/>
        <v>Kansas City Chiefs</v>
      </c>
      <c r="B50" s="71"/>
      <c r="C50" s="71"/>
      <c r="D50" s="71"/>
      <c r="E50" s="1">
        <v>7</v>
      </c>
      <c r="F50" s="1">
        <v>7</v>
      </c>
      <c r="G50" s="71" t="str">
        <f t="shared" si="1"/>
        <v>Philadelphia Eagles</v>
      </c>
      <c r="H50" s="71"/>
      <c r="I50" s="72" t="str">
        <f t="shared" si="2"/>
        <v>Chloe</v>
      </c>
      <c r="J50" s="72"/>
      <c r="K50" s="105">
        <f>IF(E50="","",Config!$F$4*Config!$F$9)</f>
        <v>100</v>
      </c>
      <c r="L50" s="105"/>
      <c r="M50" s="106"/>
    </row>
    <row r="51" spans="1:13" x14ac:dyDescent="0.25">
      <c r="A51" s="70" t="str">
        <f t="shared" si="0"/>
        <v>Kansas City Chiefs</v>
      </c>
      <c r="B51" s="71"/>
      <c r="C51" s="71"/>
      <c r="D51" s="71"/>
      <c r="E51" s="1">
        <v>7</v>
      </c>
      <c r="F51" s="1">
        <v>3</v>
      </c>
      <c r="G51" s="71" t="str">
        <f t="shared" si="1"/>
        <v>Philadelphia Eagles</v>
      </c>
      <c r="H51" s="71"/>
      <c r="I51" s="72" t="str">
        <f t="shared" si="2"/>
        <v>Elizabeth</v>
      </c>
      <c r="J51" s="72"/>
      <c r="K51" s="105">
        <f>IF(E51="","",Config!$F$4*Config!$F$9)</f>
        <v>100</v>
      </c>
      <c r="L51" s="105"/>
      <c r="M51" s="106"/>
    </row>
    <row r="52" spans="1:13" x14ac:dyDescent="0.25">
      <c r="A52" s="70" t="str">
        <f t="shared" si="0"/>
        <v>Kansas City Chiefs</v>
      </c>
      <c r="B52" s="71"/>
      <c r="C52" s="71"/>
      <c r="D52" s="71"/>
      <c r="E52" s="1">
        <v>7</v>
      </c>
      <c r="F52" s="1">
        <v>4</v>
      </c>
      <c r="G52" s="71" t="str">
        <f t="shared" si="1"/>
        <v>Philadelphia Eagles</v>
      </c>
      <c r="H52" s="71"/>
      <c r="I52" s="72" t="str">
        <f t="shared" si="2"/>
        <v>Abigail</v>
      </c>
      <c r="J52" s="72"/>
      <c r="K52" s="105">
        <f>IF(E52="","",Config!$F$4*Config!$F$9)</f>
        <v>100</v>
      </c>
      <c r="L52" s="105"/>
      <c r="M52" s="106"/>
    </row>
    <row r="53" spans="1:13" x14ac:dyDescent="0.25">
      <c r="A53" s="70" t="str">
        <f t="shared" si="0"/>
        <v>Kansas City Chiefs</v>
      </c>
      <c r="B53" s="71"/>
      <c r="C53" s="71"/>
      <c r="D53" s="71"/>
      <c r="E53" s="1">
        <v>3</v>
      </c>
      <c r="F53" s="1">
        <v>4</v>
      </c>
      <c r="G53" s="71" t="str">
        <f t="shared" si="1"/>
        <v>Philadelphia Eagles</v>
      </c>
      <c r="H53" s="71"/>
      <c r="I53" s="72" t="str">
        <f t="shared" si="2"/>
        <v>Sophia</v>
      </c>
      <c r="J53" s="72"/>
      <c r="K53" s="105">
        <f>IF(E53="","",Config!$F$4*Config!$F$9)</f>
        <v>100</v>
      </c>
      <c r="L53" s="105"/>
      <c r="M53" s="106"/>
    </row>
    <row r="54" spans="1:13" x14ac:dyDescent="0.25">
      <c r="A54" s="70" t="str">
        <f t="shared" si="0"/>
        <v>Kansas City Chiefs</v>
      </c>
      <c r="B54" s="71"/>
      <c r="C54" s="71"/>
      <c r="D54" s="71"/>
      <c r="E54" s="1">
        <v>4</v>
      </c>
      <c r="F54" s="1">
        <v>4</v>
      </c>
      <c r="G54" s="71" t="str">
        <f t="shared" si="1"/>
        <v>Philadelphia Eagles</v>
      </c>
      <c r="H54" s="71"/>
      <c r="I54" s="72" t="str">
        <f t="shared" si="2"/>
        <v>Elijah</v>
      </c>
      <c r="J54" s="72"/>
      <c r="K54" s="105">
        <f>IF(E54="","",Config!$F$4*Config!$F$9)</f>
        <v>100</v>
      </c>
      <c r="L54" s="105"/>
      <c r="M54" s="106"/>
    </row>
    <row r="55" spans="1:13" x14ac:dyDescent="0.25">
      <c r="A55" s="70" t="str">
        <f t="shared" si="0"/>
        <v>Kansas City Chiefs</v>
      </c>
      <c r="B55" s="71"/>
      <c r="C55" s="71"/>
      <c r="D55" s="71"/>
      <c r="E55" s="1">
        <v>4</v>
      </c>
      <c r="F55" s="1">
        <v>0</v>
      </c>
      <c r="G55" s="71" t="str">
        <f t="shared" si="1"/>
        <v>Philadelphia Eagles</v>
      </c>
      <c r="H55" s="71"/>
      <c r="I55" s="72" t="str">
        <f t="shared" si="2"/>
        <v>Benjamin</v>
      </c>
      <c r="J55" s="72"/>
      <c r="K55" s="105">
        <f>IF(E55="","",Config!$F$4*Config!$F$9)</f>
        <v>100</v>
      </c>
      <c r="L55" s="105"/>
      <c r="M55" s="106"/>
    </row>
    <row r="56" spans="1:13" x14ac:dyDescent="0.25">
      <c r="A56" s="70" t="str">
        <f t="shared" si="0"/>
        <v>Kansas City Chiefs</v>
      </c>
      <c r="B56" s="71"/>
      <c r="C56" s="71"/>
      <c r="D56" s="71"/>
      <c r="E56" s="1">
        <v>4</v>
      </c>
      <c r="F56" s="1">
        <v>1</v>
      </c>
      <c r="G56" s="71" t="str">
        <f t="shared" si="1"/>
        <v>Philadelphia Eagles</v>
      </c>
      <c r="H56" s="71"/>
      <c r="I56" s="72" t="str">
        <f t="shared" si="2"/>
        <v>James</v>
      </c>
      <c r="J56" s="72"/>
      <c r="K56" s="105">
        <f>IF(E56="","",Config!$F$4*Config!$F$9)</f>
        <v>100</v>
      </c>
      <c r="L56" s="105"/>
      <c r="M56" s="106"/>
    </row>
    <row r="57" spans="1:13" x14ac:dyDescent="0.25">
      <c r="A57" s="70" t="str">
        <f t="shared" si="0"/>
        <v>Kansas City Chiefs</v>
      </c>
      <c r="B57" s="71"/>
      <c r="C57" s="71"/>
      <c r="D57" s="71"/>
      <c r="E57" s="1">
        <v>4</v>
      </c>
      <c r="F57" s="1">
        <v>4</v>
      </c>
      <c r="G57" s="71" t="str">
        <f t="shared" si="1"/>
        <v>Philadelphia Eagles</v>
      </c>
      <c r="H57" s="71"/>
      <c r="I57" s="72" t="str">
        <f t="shared" si="2"/>
        <v>Elijah</v>
      </c>
      <c r="J57" s="72"/>
      <c r="K57" s="105">
        <f>IF(E57="","",Config!$F$4*Config!$F$9)</f>
        <v>100</v>
      </c>
      <c r="L57" s="105"/>
      <c r="M57" s="106"/>
    </row>
    <row r="58" spans="1:13" x14ac:dyDescent="0.25">
      <c r="A58" s="70" t="str">
        <f t="shared" si="0"/>
        <v>Kansas City Chiefs</v>
      </c>
      <c r="B58" s="71"/>
      <c r="C58" s="71"/>
      <c r="D58" s="71"/>
      <c r="E58" s="1">
        <v>0</v>
      </c>
      <c r="F58" s="1">
        <v>4</v>
      </c>
      <c r="G58" s="71" t="str">
        <f t="shared" si="1"/>
        <v>Philadelphia Eagles</v>
      </c>
      <c r="H58" s="71"/>
      <c r="I58" s="72" t="str">
        <f t="shared" si="2"/>
        <v>Thomas</v>
      </c>
      <c r="J58" s="72"/>
      <c r="K58" s="105">
        <f>IF(E58="","",Config!$F$4*Config!$F$9)</f>
        <v>100</v>
      </c>
      <c r="L58" s="105"/>
      <c r="M58" s="106"/>
    </row>
    <row r="59" spans="1:13" x14ac:dyDescent="0.25">
      <c r="A59" s="70" t="str">
        <f t="shared" si="0"/>
        <v>Kansas City Chiefs</v>
      </c>
      <c r="B59" s="71"/>
      <c r="C59" s="71"/>
      <c r="D59" s="71"/>
      <c r="E59" s="1">
        <v>1</v>
      </c>
      <c r="F59" s="1">
        <v>4</v>
      </c>
      <c r="G59" s="71" t="str">
        <f t="shared" si="1"/>
        <v>Philadelphia Eagles</v>
      </c>
      <c r="H59" s="71"/>
      <c r="I59" s="72" t="str">
        <f t="shared" si="2"/>
        <v>Michael</v>
      </c>
      <c r="J59" s="72"/>
      <c r="K59" s="105">
        <f>IF(E59="","",Config!$F$4*Config!$F$9)</f>
        <v>100</v>
      </c>
      <c r="L59" s="105"/>
      <c r="M59" s="106"/>
    </row>
    <row r="60" spans="1:13" x14ac:dyDescent="0.25">
      <c r="A60" s="70" t="str">
        <f t="shared" si="0"/>
        <v>Kansas City Chiefs</v>
      </c>
      <c r="B60" s="71"/>
      <c r="C60" s="71"/>
      <c r="D60" s="71"/>
      <c r="E60" s="1">
        <v>1</v>
      </c>
      <c r="F60" s="1">
        <v>7</v>
      </c>
      <c r="G60" s="71" t="str">
        <f t="shared" si="1"/>
        <v>Philadelphia Eagles</v>
      </c>
      <c r="H60" s="71"/>
      <c r="I60" s="72" t="str">
        <f t="shared" si="2"/>
        <v>Daniel</v>
      </c>
      <c r="J60" s="72"/>
      <c r="K60" s="105">
        <f>IF(E60="","",Config!$F$4*Config!$F$9)</f>
        <v>100</v>
      </c>
      <c r="L60" s="105"/>
      <c r="M60" s="106"/>
    </row>
    <row r="61" spans="1:13" x14ac:dyDescent="0.25">
      <c r="A61" s="70" t="str">
        <f t="shared" si="0"/>
        <v>Kansas City Chiefs</v>
      </c>
      <c r="B61" s="71"/>
      <c r="C61" s="71"/>
      <c r="D61" s="71"/>
      <c r="E61" s="1">
        <v>7</v>
      </c>
      <c r="F61" s="1">
        <v>7</v>
      </c>
      <c r="G61" s="71" t="str">
        <f t="shared" si="1"/>
        <v>Philadelphia Eagles</v>
      </c>
      <c r="H61" s="71"/>
      <c r="I61" s="72" t="str">
        <f t="shared" si="2"/>
        <v>Chloe</v>
      </c>
      <c r="J61" s="72"/>
      <c r="K61" s="105">
        <f>IF(E61="","",Config!$F$4*Config!$F$9)</f>
        <v>100</v>
      </c>
      <c r="L61" s="105"/>
      <c r="M61" s="106"/>
    </row>
    <row r="62" spans="1:13" x14ac:dyDescent="0.25">
      <c r="A62" s="70" t="str">
        <f t="shared" si="0"/>
        <v>Kansas City Chiefs</v>
      </c>
      <c r="B62" s="71"/>
      <c r="C62" s="71"/>
      <c r="D62" s="71"/>
      <c r="E62" s="1">
        <v>8</v>
      </c>
      <c r="F62" s="1">
        <v>7</v>
      </c>
      <c r="G62" s="71" t="str">
        <f t="shared" si="1"/>
        <v>Philadelphia Eagles</v>
      </c>
      <c r="H62" s="71"/>
      <c r="I62" s="72" t="str">
        <f t="shared" si="2"/>
        <v>Jean</v>
      </c>
      <c r="J62" s="72"/>
      <c r="K62" s="105">
        <f>IF(E62="","",Config!$F$4*Config!$F$9)</f>
        <v>100</v>
      </c>
      <c r="L62" s="105"/>
      <c r="M62" s="106"/>
    </row>
    <row r="63" spans="1:13" x14ac:dyDescent="0.25">
      <c r="A63" s="70" t="str">
        <f t="shared" si="0"/>
        <v>Kansas City Chiefs</v>
      </c>
      <c r="B63" s="71"/>
      <c r="C63" s="71"/>
      <c r="D63" s="71"/>
      <c r="E63" s="1">
        <v>4</v>
      </c>
      <c r="F63" s="1">
        <v>7</v>
      </c>
      <c r="G63" s="71" t="str">
        <f t="shared" si="1"/>
        <v>Philadelphia Eagles</v>
      </c>
      <c r="H63" s="71"/>
      <c r="I63" s="72" t="str">
        <f t="shared" si="2"/>
        <v>Oliver</v>
      </c>
      <c r="J63" s="72"/>
      <c r="K63" s="105">
        <f>IF(E63="","",Config!$F$4*Config!$F$9)</f>
        <v>100</v>
      </c>
      <c r="L63" s="105"/>
      <c r="M63" s="106"/>
    </row>
    <row r="64" spans="1:13" x14ac:dyDescent="0.25">
      <c r="A64" s="70" t="str">
        <f t="shared" si="0"/>
        <v>Kansas City Chiefs</v>
      </c>
      <c r="B64" s="71"/>
      <c r="C64" s="71"/>
      <c r="D64" s="71"/>
      <c r="E64" s="1">
        <v>5</v>
      </c>
      <c r="F64" s="1">
        <v>7</v>
      </c>
      <c r="G64" s="71" t="str">
        <f t="shared" si="1"/>
        <v>Philadelphia Eagles</v>
      </c>
      <c r="H64" s="71"/>
      <c r="I64" s="72" t="str">
        <f t="shared" si="2"/>
        <v>Madoline</v>
      </c>
      <c r="J64" s="72"/>
      <c r="K64" s="105">
        <f>IF(E64="","",Config!$F$4*Config!$F$9)</f>
        <v>100</v>
      </c>
      <c r="L64" s="105"/>
      <c r="M64" s="106"/>
    </row>
    <row r="65" spans="1:13" x14ac:dyDescent="0.25">
      <c r="A65" s="70" t="str">
        <f t="shared" si="0"/>
        <v>Kansas City Chiefs</v>
      </c>
      <c r="B65" s="71"/>
      <c r="C65" s="71"/>
      <c r="D65" s="71"/>
      <c r="E65" s="1">
        <v>5</v>
      </c>
      <c r="F65" s="1">
        <v>4</v>
      </c>
      <c r="G65" s="71" t="str">
        <f t="shared" si="1"/>
        <v>Philadelphia Eagles</v>
      </c>
      <c r="H65" s="71"/>
      <c r="I65" s="72" t="str">
        <f t="shared" si="2"/>
        <v>Ruby</v>
      </c>
      <c r="J65" s="72"/>
      <c r="K65" s="105">
        <f>IF(E65="","",Config!$F$4*Config!$F$9)</f>
        <v>100</v>
      </c>
      <c r="L65" s="105"/>
      <c r="M65" s="106"/>
    </row>
    <row r="66" spans="1:13" x14ac:dyDescent="0.25">
      <c r="A66" s="70" t="str">
        <f t="shared" si="0"/>
        <v>Kansas City Chiefs</v>
      </c>
      <c r="B66" s="71"/>
      <c r="C66" s="71"/>
      <c r="D66" s="71"/>
      <c r="E66" s="1">
        <v>5</v>
      </c>
      <c r="F66" s="1">
        <v>5</v>
      </c>
      <c r="G66" s="71" t="str">
        <f t="shared" si="1"/>
        <v>Philadelphia Eagles</v>
      </c>
      <c r="H66" s="71"/>
      <c r="I66" s="72" t="str">
        <f t="shared" si="2"/>
        <v>Barbara</v>
      </c>
      <c r="J66" s="72"/>
      <c r="K66" s="105">
        <f>IF(E66="","",Config!$F$4*Config!$F$9)</f>
        <v>100</v>
      </c>
      <c r="L66" s="105"/>
      <c r="M66" s="106"/>
    </row>
    <row r="67" spans="1:13" x14ac:dyDescent="0.25">
      <c r="A67" s="70" t="str">
        <f t="shared" si="0"/>
        <v>Kansas City Chiefs</v>
      </c>
      <c r="B67" s="71"/>
      <c r="C67" s="71"/>
      <c r="D67" s="71"/>
      <c r="E67" s="1">
        <v>8</v>
      </c>
      <c r="F67" s="1">
        <v>5</v>
      </c>
      <c r="G67" s="71" t="str">
        <f t="shared" si="1"/>
        <v>Philadelphia Eagles</v>
      </c>
      <c r="H67" s="71"/>
      <c r="I67" s="72" t="str">
        <f t="shared" si="2"/>
        <v>Julia</v>
      </c>
      <c r="J67" s="72"/>
      <c r="K67" s="105">
        <f>IF(E67="","",Config!$F$4*Config!$F$9)</f>
        <v>100</v>
      </c>
      <c r="L67" s="105"/>
      <c r="M67" s="106"/>
    </row>
    <row r="68" spans="1:13" x14ac:dyDescent="0.25">
      <c r="A68" s="70" t="str">
        <f t="shared" si="0"/>
        <v>Kansas City Chiefs</v>
      </c>
      <c r="B68" s="71"/>
      <c r="C68" s="71"/>
      <c r="D68" s="71"/>
      <c r="E68" s="1"/>
      <c r="F68" s="1"/>
      <c r="G68" s="71" t="str">
        <f t="shared" si="1"/>
        <v>Philadelphia Eagles</v>
      </c>
      <c r="H68" s="71"/>
      <c r="I68" s="72" t="str">
        <f t="shared" si="2"/>
        <v/>
      </c>
      <c r="J68" s="72"/>
      <c r="K68" s="105" t="str">
        <f>IF(E68="","",Config!$F$4*Config!$F$9)</f>
        <v/>
      </c>
      <c r="L68" s="105"/>
      <c r="M68" s="106"/>
    </row>
    <row r="69" spans="1:13" x14ac:dyDescent="0.25">
      <c r="A69" s="70" t="str">
        <f t="shared" si="0"/>
        <v/>
      </c>
      <c r="B69" s="71"/>
      <c r="C69" s="71"/>
      <c r="D69" s="71"/>
      <c r="E69" s="1"/>
      <c r="F69" s="1"/>
      <c r="G69" s="71" t="str">
        <f t="shared" si="1"/>
        <v/>
      </c>
      <c r="H69" s="71"/>
      <c r="I69" s="72" t="str">
        <f t="shared" si="2"/>
        <v/>
      </c>
      <c r="J69" s="72"/>
      <c r="K69" s="105" t="str">
        <f>IF(E69="","",Config!$F$4*Config!$F$9)</f>
        <v/>
      </c>
      <c r="L69" s="105"/>
      <c r="M69" s="106"/>
    </row>
    <row r="70" spans="1:13" x14ac:dyDescent="0.25">
      <c r="A70" s="70" t="str">
        <f t="shared" si="0"/>
        <v/>
      </c>
      <c r="B70" s="71"/>
      <c r="C70" s="71"/>
      <c r="D70" s="71"/>
      <c r="E70" s="1"/>
      <c r="F70" s="1"/>
      <c r="G70" s="71" t="str">
        <f t="shared" si="1"/>
        <v/>
      </c>
      <c r="H70" s="71"/>
      <c r="I70" s="72" t="str">
        <f t="shared" si="2"/>
        <v/>
      </c>
      <c r="J70" s="72"/>
      <c r="K70" s="105" t="str">
        <f>IF(E70="","",Config!$F$4*Config!$F$9)</f>
        <v/>
      </c>
      <c r="L70" s="105"/>
      <c r="M70" s="106"/>
    </row>
    <row r="71" spans="1:13" x14ac:dyDescent="0.25">
      <c r="A71" s="70" t="str">
        <f t="shared" si="0"/>
        <v/>
      </c>
      <c r="B71" s="71"/>
      <c r="C71" s="71"/>
      <c r="D71" s="71"/>
      <c r="E71" s="1"/>
      <c r="F71" s="1"/>
      <c r="G71" s="71" t="str">
        <f t="shared" si="1"/>
        <v/>
      </c>
      <c r="H71" s="71"/>
      <c r="I71" s="72" t="str">
        <f t="shared" si="2"/>
        <v/>
      </c>
      <c r="J71" s="72"/>
      <c r="K71" s="105" t="str">
        <f>IF(E71="","",Config!$F$4*Config!$F$9)</f>
        <v/>
      </c>
      <c r="L71" s="105"/>
      <c r="M71" s="106"/>
    </row>
    <row r="72" spans="1:13" x14ac:dyDescent="0.25">
      <c r="A72" s="70" t="str">
        <f t="shared" si="0"/>
        <v/>
      </c>
      <c r="B72" s="71"/>
      <c r="C72" s="71"/>
      <c r="D72" s="71"/>
      <c r="E72" s="1"/>
      <c r="F72" s="1"/>
      <c r="G72" s="71" t="str">
        <f t="shared" si="1"/>
        <v/>
      </c>
      <c r="H72" s="71"/>
      <c r="I72" s="72" t="str">
        <f t="shared" si="2"/>
        <v/>
      </c>
      <c r="J72" s="72"/>
      <c r="K72" s="105" t="str">
        <f>IF(E72="","",Config!$F$4*Config!$F$9)</f>
        <v/>
      </c>
      <c r="L72" s="105"/>
      <c r="M72" s="106"/>
    </row>
    <row r="73" spans="1:13" x14ac:dyDescent="0.25">
      <c r="A73" s="70" t="str">
        <f t="shared" si="0"/>
        <v/>
      </c>
      <c r="B73" s="71"/>
      <c r="C73" s="71"/>
      <c r="D73" s="71"/>
      <c r="E73" s="1"/>
      <c r="F73" s="1"/>
      <c r="G73" s="71" t="str">
        <f t="shared" si="1"/>
        <v/>
      </c>
      <c r="H73" s="71"/>
      <c r="I73" s="72" t="str">
        <f t="shared" si="2"/>
        <v/>
      </c>
      <c r="J73" s="72"/>
      <c r="K73" s="105" t="str">
        <f>IF(E73="","",Config!$F$4*Config!$F$9)</f>
        <v/>
      </c>
      <c r="L73" s="105"/>
      <c r="M73" s="106"/>
    </row>
    <row r="74" spans="1:13" x14ac:dyDescent="0.25">
      <c r="A74" s="70" t="str">
        <f t="shared" si="0"/>
        <v/>
      </c>
      <c r="B74" s="71"/>
      <c r="C74" s="71"/>
      <c r="D74" s="71"/>
      <c r="E74" s="1"/>
      <c r="F74" s="1"/>
      <c r="G74" s="71" t="str">
        <f t="shared" si="1"/>
        <v/>
      </c>
      <c r="H74" s="71"/>
      <c r="I74" s="72" t="str">
        <f t="shared" si="2"/>
        <v/>
      </c>
      <c r="J74" s="72"/>
      <c r="K74" s="105" t="str">
        <f>IF(E74="","",Config!$F$4*Config!$F$9)</f>
        <v/>
      </c>
      <c r="L74" s="105"/>
      <c r="M74" s="106"/>
    </row>
    <row r="75" spans="1:13" x14ac:dyDescent="0.25">
      <c r="A75" s="70" t="str">
        <f t="shared" si="0"/>
        <v/>
      </c>
      <c r="B75" s="71"/>
      <c r="C75" s="71"/>
      <c r="D75" s="71"/>
      <c r="E75" s="1"/>
      <c r="F75" s="1"/>
      <c r="G75" s="71" t="str">
        <f t="shared" si="1"/>
        <v/>
      </c>
      <c r="H75" s="71"/>
      <c r="I75" s="72" t="str">
        <f t="shared" si="2"/>
        <v/>
      </c>
      <c r="J75" s="72"/>
      <c r="K75" s="105" t="str">
        <f>IF(E75="","",Config!$F$4*Config!$F$9)</f>
        <v/>
      </c>
      <c r="L75" s="105"/>
      <c r="M75" s="106"/>
    </row>
    <row r="76" spans="1:13" x14ac:dyDescent="0.25">
      <c r="A76" s="70" t="str">
        <f t="shared" si="0"/>
        <v/>
      </c>
      <c r="B76" s="71"/>
      <c r="C76" s="71"/>
      <c r="D76" s="71"/>
      <c r="E76" s="1"/>
      <c r="F76" s="1"/>
      <c r="G76" s="71" t="str">
        <f t="shared" si="1"/>
        <v/>
      </c>
      <c r="H76" s="71"/>
      <c r="I76" s="72" t="str">
        <f t="shared" si="2"/>
        <v/>
      </c>
      <c r="J76" s="72"/>
      <c r="K76" s="105" t="str">
        <f>IF(E76="","",Config!$F$4*Config!$F$9)</f>
        <v/>
      </c>
      <c r="L76" s="105"/>
      <c r="M76" s="106"/>
    </row>
    <row r="77" spans="1:13" x14ac:dyDescent="0.25">
      <c r="A77" s="70" t="str">
        <f t="shared" si="0"/>
        <v/>
      </c>
      <c r="B77" s="71"/>
      <c r="C77" s="71"/>
      <c r="D77" s="71"/>
      <c r="E77" s="1"/>
      <c r="F77" s="1"/>
      <c r="G77" s="71" t="str">
        <f t="shared" si="1"/>
        <v/>
      </c>
      <c r="H77" s="71"/>
      <c r="I77" s="72" t="str">
        <f t="shared" si="2"/>
        <v/>
      </c>
      <c r="J77" s="72"/>
      <c r="K77" s="105" t="str">
        <f>IF(E77="","",Config!$F$4*Config!$F$9)</f>
        <v/>
      </c>
      <c r="L77" s="105"/>
      <c r="M77" s="106"/>
    </row>
    <row r="78" spans="1:13" x14ac:dyDescent="0.25">
      <c r="A78" s="70" t="str">
        <f t="shared" si="0"/>
        <v/>
      </c>
      <c r="B78" s="71"/>
      <c r="C78" s="71"/>
      <c r="D78" s="71"/>
      <c r="E78" s="1"/>
      <c r="F78" s="1"/>
      <c r="G78" s="71" t="str">
        <f t="shared" si="1"/>
        <v/>
      </c>
      <c r="H78" s="71"/>
      <c r="I78" s="72" t="str">
        <f t="shared" si="2"/>
        <v/>
      </c>
      <c r="J78" s="72"/>
      <c r="K78" s="105" t="str">
        <f>IF(E78="","",Config!$F$4*Config!$F$9)</f>
        <v/>
      </c>
      <c r="L78" s="105"/>
      <c r="M78" s="106"/>
    </row>
    <row r="79" spans="1:13" x14ac:dyDescent="0.25">
      <c r="A79" s="70" t="str">
        <f t="shared" si="0"/>
        <v/>
      </c>
      <c r="B79" s="71"/>
      <c r="C79" s="71"/>
      <c r="D79" s="71"/>
      <c r="E79" s="1"/>
      <c r="F79" s="1"/>
      <c r="G79" s="71" t="str">
        <f t="shared" si="1"/>
        <v/>
      </c>
      <c r="H79" s="71"/>
      <c r="I79" s="72" t="str">
        <f t="shared" si="2"/>
        <v/>
      </c>
      <c r="J79" s="72"/>
      <c r="K79" s="105" t="str">
        <f>IF(E79="","",Config!$F$4*Config!$F$9)</f>
        <v/>
      </c>
      <c r="L79" s="105"/>
      <c r="M79" s="106"/>
    </row>
    <row r="80" spans="1:13" x14ac:dyDescent="0.25">
      <c r="A80" s="70" t="str">
        <f t="shared" si="0"/>
        <v/>
      </c>
      <c r="B80" s="71"/>
      <c r="C80" s="71"/>
      <c r="D80" s="71"/>
      <c r="E80" s="1"/>
      <c r="F80" s="1"/>
      <c r="G80" s="71" t="str">
        <f t="shared" si="1"/>
        <v/>
      </c>
      <c r="H80" s="71"/>
      <c r="I80" s="72" t="str">
        <f t="shared" si="2"/>
        <v/>
      </c>
      <c r="J80" s="72"/>
      <c r="K80" s="105" t="str">
        <f>IF(E80="","",Config!$F$4*Config!$F$9)</f>
        <v/>
      </c>
      <c r="L80" s="105"/>
      <c r="M80" s="106"/>
    </row>
    <row r="81" spans="1:13" x14ac:dyDescent="0.25">
      <c r="A81" s="70" t="str">
        <f t="shared" si="0"/>
        <v/>
      </c>
      <c r="B81" s="71"/>
      <c r="C81" s="71"/>
      <c r="D81" s="71"/>
      <c r="E81" s="1"/>
      <c r="F81" s="1"/>
      <c r="G81" s="71" t="str">
        <f t="shared" si="1"/>
        <v/>
      </c>
      <c r="H81" s="71"/>
      <c r="I81" s="72" t="str">
        <f t="shared" si="2"/>
        <v/>
      </c>
      <c r="J81" s="72"/>
      <c r="K81" s="105" t="str">
        <f>IF(E81="","",Config!$F$4*Config!$F$9)</f>
        <v/>
      </c>
      <c r="L81" s="105"/>
      <c r="M81" s="106"/>
    </row>
    <row r="82" spans="1:13" x14ac:dyDescent="0.25">
      <c r="A82" s="70" t="str">
        <f t="shared" si="0"/>
        <v/>
      </c>
      <c r="B82" s="71"/>
      <c r="C82" s="71"/>
      <c r="D82" s="71"/>
      <c r="E82" s="1"/>
      <c r="F82" s="1"/>
      <c r="G82" s="71" t="str">
        <f t="shared" si="1"/>
        <v/>
      </c>
      <c r="H82" s="71"/>
      <c r="I82" s="72" t="str">
        <f t="shared" si="2"/>
        <v/>
      </c>
      <c r="J82" s="72"/>
      <c r="K82" s="105" t="str">
        <f>IF(E82="","",Config!$F$4*Config!$F$9)</f>
        <v/>
      </c>
      <c r="L82" s="105"/>
      <c r="M82" s="106"/>
    </row>
    <row r="83" spans="1:13" x14ac:dyDescent="0.25">
      <c r="A83" s="70" t="str">
        <f t="shared" si="0"/>
        <v/>
      </c>
      <c r="B83" s="71"/>
      <c r="C83" s="71"/>
      <c r="D83" s="71"/>
      <c r="E83" s="1"/>
      <c r="F83" s="1"/>
      <c r="G83" s="71" t="str">
        <f t="shared" si="1"/>
        <v/>
      </c>
      <c r="H83" s="71"/>
      <c r="I83" s="72" t="str">
        <f t="shared" si="2"/>
        <v/>
      </c>
      <c r="J83" s="72"/>
      <c r="K83" s="105" t="str">
        <f>IF(E83="","",Config!$F$4*Config!$F$9)</f>
        <v/>
      </c>
      <c r="L83" s="105"/>
      <c r="M83" s="106"/>
    </row>
    <row r="84" spans="1:13" ht="13.8" thickBot="1" x14ac:dyDescent="0.3">
      <c r="A84" s="110" t="str">
        <f t="shared" si="0"/>
        <v/>
      </c>
      <c r="B84" s="111"/>
      <c r="C84" s="111"/>
      <c r="D84" s="111"/>
      <c r="E84" s="17"/>
      <c r="F84" s="17"/>
      <c r="G84" s="111" t="str">
        <f t="shared" si="1"/>
        <v/>
      </c>
      <c r="H84" s="111"/>
      <c r="I84" s="112" t="str">
        <f t="shared" si="2"/>
        <v/>
      </c>
      <c r="J84" s="112"/>
      <c r="K84" s="113" t="str">
        <f>IF(E84="","",Config!$F$4*Config!$F$9)</f>
        <v/>
      </c>
      <c r="L84" s="113"/>
      <c r="M84" s="114"/>
    </row>
    <row r="85" spans="1:13" ht="13.8" thickBot="1" x14ac:dyDescent="0.3">
      <c r="A85" s="49"/>
      <c r="B85" s="49"/>
      <c r="C85" s="49"/>
      <c r="D85" s="49"/>
      <c r="E85" s="50"/>
      <c r="F85" s="50"/>
      <c r="G85" s="51"/>
      <c r="H85" s="51"/>
      <c r="I85" s="52"/>
      <c r="J85" s="52"/>
      <c r="K85" s="53"/>
      <c r="L85" s="53"/>
      <c r="M85" s="53"/>
    </row>
    <row r="86" spans="1:13" ht="13.8" thickBot="1" x14ac:dyDescent="0.3">
      <c r="E86" s="59" t="s">
        <v>117</v>
      </c>
      <c r="F86" s="60" t="s">
        <v>118</v>
      </c>
      <c r="G86" s="59" t="s">
        <v>117</v>
      </c>
      <c r="H86" s="60" t="s">
        <v>118</v>
      </c>
      <c r="I86" s="59" t="s">
        <v>117</v>
      </c>
      <c r="J86" s="60" t="s">
        <v>118</v>
      </c>
      <c r="K86" s="59" t="s">
        <v>117</v>
      </c>
      <c r="L86" s="60" t="s">
        <v>118</v>
      </c>
    </row>
    <row r="87" spans="1:13" x14ac:dyDescent="0.25">
      <c r="E87" s="46" t="str">
        <f>Pay!A2</f>
        <v>Abigail</v>
      </c>
      <c r="F87" s="54">
        <f ca="1">Pay!G2</f>
        <v>100</v>
      </c>
      <c r="G87" s="61" t="str">
        <f>Pay!A27</f>
        <v>Eli</v>
      </c>
      <c r="H87" s="54">
        <f ca="1">Pay!G27</f>
        <v>0</v>
      </c>
      <c r="I87" s="46" t="str">
        <f>Pay!A52</f>
        <v>Leah</v>
      </c>
      <c r="J87" s="54">
        <f ca="1">Pay!G52</f>
        <v>0</v>
      </c>
      <c r="K87" s="46" t="str">
        <f>Pay!A77</f>
        <v>Nora</v>
      </c>
      <c r="L87" s="54">
        <f ca="1">Pay!G77</f>
        <v>0</v>
      </c>
    </row>
    <row r="88" spans="1:13" x14ac:dyDescent="0.25">
      <c r="E88" s="47" t="str">
        <f>Pay!A3</f>
        <v>Adam</v>
      </c>
      <c r="F88" s="55">
        <f ca="1">Pay!G3</f>
        <v>0</v>
      </c>
      <c r="G88" s="62" t="str">
        <f>Pay!A28</f>
        <v>Elijah</v>
      </c>
      <c r="H88" s="55">
        <f ca="1">Pay!G28</f>
        <v>1200</v>
      </c>
      <c r="I88" s="47" t="str">
        <f>Pay!A53</f>
        <v>Levi</v>
      </c>
      <c r="J88" s="55">
        <f ca="1">Pay!G53</f>
        <v>0</v>
      </c>
      <c r="K88" s="47" t="str">
        <f>Pay!A78</f>
        <v>Oliver</v>
      </c>
      <c r="L88" s="55">
        <f ca="1">Pay!G78</f>
        <v>200</v>
      </c>
    </row>
    <row r="89" spans="1:13" x14ac:dyDescent="0.25">
      <c r="E89" s="47" t="str">
        <f>Pay!A4</f>
        <v>Aiden</v>
      </c>
      <c r="F89" s="55">
        <f ca="1">Pay!G4</f>
        <v>0</v>
      </c>
      <c r="G89" s="62" t="str">
        <f>Pay!A29</f>
        <v>Elizabeth</v>
      </c>
      <c r="H89" s="55">
        <f ca="1">Pay!G29</f>
        <v>100</v>
      </c>
      <c r="I89" s="47" t="str">
        <f>Pay!A54</f>
        <v>Liam</v>
      </c>
      <c r="J89" s="55">
        <f ca="1">Pay!G54</f>
        <v>0</v>
      </c>
      <c r="K89" s="47" t="str">
        <f>Pay!A79</f>
        <v>Olivia</v>
      </c>
      <c r="L89" s="55">
        <f ca="1">Pay!G79</f>
        <v>0</v>
      </c>
    </row>
    <row r="90" spans="1:13" x14ac:dyDescent="0.25">
      <c r="E90" s="47" t="str">
        <f>Pay!A5</f>
        <v>Alexander</v>
      </c>
      <c r="F90" s="55">
        <f ca="1">Pay!G5</f>
        <v>0</v>
      </c>
      <c r="G90" s="62" t="str">
        <f>Pay!A30</f>
        <v>Ella</v>
      </c>
      <c r="H90" s="55">
        <f ca="1">Pay!G30</f>
        <v>0</v>
      </c>
      <c r="I90" s="47" t="str">
        <f>Pay!A55</f>
        <v>Lily</v>
      </c>
      <c r="J90" s="55">
        <f ca="1">Pay!G55</f>
        <v>0</v>
      </c>
      <c r="K90" s="47" t="str">
        <f>Pay!A80</f>
        <v>Owen</v>
      </c>
      <c r="L90" s="55">
        <f ca="1">Pay!G80</f>
        <v>0</v>
      </c>
    </row>
    <row r="91" spans="1:13" x14ac:dyDescent="0.25">
      <c r="E91" s="47" t="str">
        <f>Pay!A6</f>
        <v>Alice</v>
      </c>
      <c r="F91" s="55">
        <f ca="1">Pay!G6</f>
        <v>0</v>
      </c>
      <c r="G91" s="62" t="str">
        <f>Pay!A31</f>
        <v>Emily</v>
      </c>
      <c r="H91" s="55">
        <f ca="1">Pay!G31</f>
        <v>100</v>
      </c>
      <c r="I91" s="47" t="str">
        <f>Pay!A56</f>
        <v>Lucas</v>
      </c>
      <c r="J91" s="55">
        <f ca="1">Pay!G56</f>
        <v>0</v>
      </c>
      <c r="K91" s="47" t="str">
        <f>Pay!A81</f>
        <v>Raelynn</v>
      </c>
      <c r="L91" s="55">
        <f ca="1">Pay!G81</f>
        <v>0</v>
      </c>
    </row>
    <row r="92" spans="1:13" x14ac:dyDescent="0.25">
      <c r="E92" s="47" t="str">
        <f>Pay!A7</f>
        <v>Amelia</v>
      </c>
      <c r="F92" s="55">
        <f ca="1">Pay!G7</f>
        <v>0</v>
      </c>
      <c r="G92" s="62" t="str">
        <f>Pay!A32</f>
        <v>Emma</v>
      </c>
      <c r="H92" s="55">
        <f ca="1">Pay!G32</f>
        <v>0</v>
      </c>
      <c r="I92" s="47" t="str">
        <f>Pay!A57</f>
        <v>Lucy</v>
      </c>
      <c r="J92" s="55">
        <f ca="1">Pay!G57</f>
        <v>0</v>
      </c>
      <c r="K92" s="47" t="str">
        <f>Pay!A82</f>
        <v>Robbie</v>
      </c>
      <c r="L92" s="55">
        <f ca="1">Pay!G82</f>
        <v>0</v>
      </c>
    </row>
    <row r="93" spans="1:13" x14ac:dyDescent="0.25">
      <c r="E93" s="47" t="str">
        <f>Pay!A8</f>
        <v>Andy</v>
      </c>
      <c r="F93" s="55">
        <f ca="1">Pay!G8</f>
        <v>0</v>
      </c>
      <c r="G93" s="62" t="str">
        <f>Pay!A33</f>
        <v>Ethan</v>
      </c>
      <c r="H93" s="55">
        <f ca="1">Pay!G33</f>
        <v>0</v>
      </c>
      <c r="I93" s="47" t="str">
        <f>Pay!A58</f>
        <v>Luke</v>
      </c>
      <c r="J93" s="55">
        <f ca="1">Pay!G58</f>
        <v>0</v>
      </c>
      <c r="K93" s="47" t="str">
        <f>Pay!A83</f>
        <v>Robert</v>
      </c>
      <c r="L93" s="55">
        <f ca="1">Pay!G83</f>
        <v>0</v>
      </c>
    </row>
    <row r="94" spans="1:13" x14ac:dyDescent="0.25">
      <c r="E94" s="47" t="str">
        <f>Pay!A9</f>
        <v>Anna</v>
      </c>
      <c r="F94" s="55">
        <f ca="1">Pay!G9</f>
        <v>0</v>
      </c>
      <c r="G94" s="62" t="str">
        <f>Pay!A34</f>
        <v>George</v>
      </c>
      <c r="H94" s="55">
        <f ca="1">Pay!G34</f>
        <v>0</v>
      </c>
      <c r="I94" s="47" t="str">
        <f>Pay!A59</f>
        <v>Lydia</v>
      </c>
      <c r="J94" s="55">
        <f ca="1">Pay!G59</f>
        <v>0</v>
      </c>
      <c r="K94" s="47" t="str">
        <f>Pay!A84</f>
        <v>Ronnie</v>
      </c>
      <c r="L94" s="55">
        <f ca="1">Pay!G84</f>
        <v>0</v>
      </c>
    </row>
    <row r="95" spans="1:13" x14ac:dyDescent="0.25">
      <c r="E95" s="47" t="str">
        <f>Pay!A10</f>
        <v>Anthony</v>
      </c>
      <c r="F95" s="55">
        <f ca="1">Pay!G10</f>
        <v>100</v>
      </c>
      <c r="G95" s="62" t="str">
        <f>Pay!A35</f>
        <v>Grace</v>
      </c>
      <c r="H95" s="55">
        <f ca="1">Pay!G35</f>
        <v>0</v>
      </c>
      <c r="I95" s="47" t="str">
        <f>Pay!A60</f>
        <v>Madison</v>
      </c>
      <c r="J95" s="55">
        <f ca="1">Pay!G60</f>
        <v>0</v>
      </c>
      <c r="K95" s="47" t="str">
        <f>Pay!A85</f>
        <v>Ruby</v>
      </c>
      <c r="L95" s="55">
        <f ca="1">Pay!G85</f>
        <v>100</v>
      </c>
    </row>
    <row r="96" spans="1:13" x14ac:dyDescent="0.25">
      <c r="E96" s="47" t="str">
        <f>Pay!A11</f>
        <v>Audrey</v>
      </c>
      <c r="F96" s="55">
        <f ca="1">Pay!G11</f>
        <v>0</v>
      </c>
      <c r="G96" s="62" t="str">
        <f>Pay!A36</f>
        <v>Greg</v>
      </c>
      <c r="H96" s="55">
        <f ca="1">Pay!G36</f>
        <v>0</v>
      </c>
      <c r="I96" s="47" t="str">
        <f>Pay!A61</f>
        <v>Madoline</v>
      </c>
      <c r="J96" s="55">
        <f ca="1">Pay!G61</f>
        <v>100</v>
      </c>
      <c r="K96" s="47" t="str">
        <f>Pay!A86</f>
        <v>Samantha</v>
      </c>
      <c r="L96" s="55">
        <f ca="1">Pay!G86</f>
        <v>100</v>
      </c>
    </row>
    <row r="97" spans="5:12" x14ac:dyDescent="0.25">
      <c r="E97" s="47" t="str">
        <f>Pay!A12</f>
        <v>Ava</v>
      </c>
      <c r="F97" s="55">
        <f ca="1">Pay!G12</f>
        <v>0</v>
      </c>
      <c r="G97" s="62" t="str">
        <f>Pay!A37</f>
        <v>Hailey</v>
      </c>
      <c r="H97" s="55">
        <f ca="1">Pay!G37</f>
        <v>100</v>
      </c>
      <c r="I97" s="47" t="str">
        <f>Pay!A62</f>
        <v>Malia</v>
      </c>
      <c r="J97" s="55">
        <f ca="1">Pay!G62</f>
        <v>0</v>
      </c>
      <c r="K97" s="47" t="str">
        <f>Pay!A87</f>
        <v>Samuel</v>
      </c>
      <c r="L97" s="55">
        <f ca="1">Pay!G87</f>
        <v>0</v>
      </c>
    </row>
    <row r="98" spans="5:12" x14ac:dyDescent="0.25">
      <c r="E98" s="47" t="str">
        <f>Pay!A13</f>
        <v>Barbara</v>
      </c>
      <c r="F98" s="55">
        <f ca="1">Pay!G13</f>
        <v>200</v>
      </c>
      <c r="G98" s="62" t="str">
        <f>Pay!A38</f>
        <v>Hannah</v>
      </c>
      <c r="H98" s="55">
        <f ca="1">Pay!G38</f>
        <v>0</v>
      </c>
      <c r="I98" s="47" t="str">
        <f>Pay!A63</f>
        <v>Maria</v>
      </c>
      <c r="J98" s="55">
        <f ca="1">Pay!G63</f>
        <v>100</v>
      </c>
      <c r="K98" s="47" t="str">
        <f>Pay!A88</f>
        <v>Sarah</v>
      </c>
      <c r="L98" s="55">
        <f ca="1">Pay!G88</f>
        <v>0</v>
      </c>
    </row>
    <row r="99" spans="5:12" x14ac:dyDescent="0.25">
      <c r="E99" s="47" t="str">
        <f>Pay!A14</f>
        <v>Benjamin</v>
      </c>
      <c r="F99" s="55">
        <f ca="1">Pay!G14</f>
        <v>100</v>
      </c>
      <c r="G99" s="62" t="str">
        <f>Pay!A39</f>
        <v>Henry</v>
      </c>
      <c r="H99" s="55">
        <f ca="1">Pay!G39</f>
        <v>0</v>
      </c>
      <c r="I99" s="47" t="str">
        <f>Pay!A64</f>
        <v>Marina</v>
      </c>
      <c r="J99" s="55">
        <f ca="1">Pay!G64</f>
        <v>0</v>
      </c>
      <c r="K99" s="47" t="str">
        <f>Pay!A89</f>
        <v>Sebastian</v>
      </c>
      <c r="L99" s="55">
        <f ca="1">Pay!G89</f>
        <v>100</v>
      </c>
    </row>
    <row r="100" spans="5:12" x14ac:dyDescent="0.25">
      <c r="E100" s="47" t="str">
        <f>Pay!A15</f>
        <v>Caroline</v>
      </c>
      <c r="F100" s="55">
        <f ca="1">Pay!G15</f>
        <v>0</v>
      </c>
      <c r="G100" s="62" t="str">
        <f>Pay!A40</f>
        <v>Isaac</v>
      </c>
      <c r="H100" s="55">
        <f ca="1">Pay!G40</f>
        <v>0</v>
      </c>
      <c r="I100" s="47" t="str">
        <f>Pay!A65</f>
        <v>Matthew</v>
      </c>
      <c r="J100" s="55">
        <f ca="1">Pay!G65</f>
        <v>0</v>
      </c>
      <c r="K100" s="47" t="str">
        <f>Pay!A90</f>
        <v>Sophia</v>
      </c>
      <c r="L100" s="55">
        <f ca="1">Pay!G90</f>
        <v>100</v>
      </c>
    </row>
    <row r="101" spans="5:12" x14ac:dyDescent="0.25">
      <c r="E101" s="47" t="str">
        <f>Pay!A16</f>
        <v>Charles</v>
      </c>
      <c r="F101" s="55">
        <f ca="1">Pay!G16</f>
        <v>0</v>
      </c>
      <c r="G101" s="62" t="str">
        <f>Pay!A41</f>
        <v>Isabella</v>
      </c>
      <c r="H101" s="55">
        <f ca="1">Pay!G41</f>
        <v>0</v>
      </c>
      <c r="I101" s="47" t="str">
        <f>Pay!A66</f>
        <v>Maya</v>
      </c>
      <c r="J101" s="55">
        <f ca="1">Pay!G66</f>
        <v>0</v>
      </c>
      <c r="K101" s="47" t="str">
        <f>Pay!A91</f>
        <v>Stella</v>
      </c>
      <c r="L101" s="55">
        <f ca="1">Pay!G91</f>
        <v>0</v>
      </c>
    </row>
    <row r="102" spans="5:12" x14ac:dyDescent="0.25">
      <c r="E102" s="47" t="str">
        <f>Pay!A17</f>
        <v>Charlotte</v>
      </c>
      <c r="F102" s="55">
        <f ca="1">Pay!G17</f>
        <v>100</v>
      </c>
      <c r="G102" s="62" t="str">
        <f>Pay!A42</f>
        <v>Ivy</v>
      </c>
      <c r="H102" s="55">
        <f ca="1">Pay!G42</f>
        <v>0</v>
      </c>
      <c r="I102" s="47" t="str">
        <f>Pay!A67</f>
        <v>Mia</v>
      </c>
      <c r="J102" s="55">
        <f ca="1">Pay!G67</f>
        <v>0</v>
      </c>
      <c r="K102" s="47" t="str">
        <f>Pay!A92</f>
        <v>Theodore</v>
      </c>
      <c r="L102" s="55">
        <f ca="1">Pay!G92</f>
        <v>100</v>
      </c>
    </row>
    <row r="103" spans="5:12" x14ac:dyDescent="0.25">
      <c r="E103" s="47" t="str">
        <f>Pay!A18</f>
        <v>Chloe</v>
      </c>
      <c r="F103" s="55">
        <f ca="1">Pay!G18</f>
        <v>1200</v>
      </c>
      <c r="G103" s="62" t="str">
        <f>Pay!A43</f>
        <v>Jack</v>
      </c>
      <c r="H103" s="55">
        <f ca="1">Pay!G43</f>
        <v>100</v>
      </c>
      <c r="I103" s="47" t="str">
        <f>Pay!A68</f>
        <v>Michael</v>
      </c>
      <c r="J103" s="55">
        <f ca="1">Pay!G68</f>
        <v>200</v>
      </c>
      <c r="K103" s="47" t="str">
        <f>Pay!A93</f>
        <v>Thomas</v>
      </c>
      <c r="L103" s="55">
        <f ca="1">Pay!G93</f>
        <v>100</v>
      </c>
    </row>
    <row r="104" spans="5:12" x14ac:dyDescent="0.25">
      <c r="E104" s="47" t="str">
        <f>Pay!A19</f>
        <v>Chris</v>
      </c>
      <c r="F104" s="55">
        <f ca="1">Pay!G19</f>
        <v>100</v>
      </c>
      <c r="G104" s="62" t="str">
        <f>Pay!A44</f>
        <v>Jade</v>
      </c>
      <c r="H104" s="55">
        <f ca="1">Pay!G44</f>
        <v>0</v>
      </c>
      <c r="I104" s="47" t="str">
        <f>Pay!A69</f>
        <v>Mike C</v>
      </c>
      <c r="J104" s="55">
        <f ca="1">Pay!G69</f>
        <v>200</v>
      </c>
      <c r="K104" s="47" t="str">
        <f>Pay!A94</f>
        <v>Tim</v>
      </c>
      <c r="L104" s="55">
        <f ca="1">Pay!G94</f>
        <v>0</v>
      </c>
    </row>
    <row r="105" spans="5:12" x14ac:dyDescent="0.25">
      <c r="E105" s="47" t="str">
        <f>Pay!A20</f>
        <v>Colton</v>
      </c>
      <c r="F105" s="55">
        <f ca="1">Pay!G20</f>
        <v>0</v>
      </c>
      <c r="G105" s="62" t="str">
        <f>Pay!A45</f>
        <v>James</v>
      </c>
      <c r="H105" s="55">
        <f ca="1">Pay!G45</f>
        <v>200</v>
      </c>
      <c r="I105" s="47" t="str">
        <f>Pay!A70</f>
        <v>Mike P</v>
      </c>
      <c r="J105" s="55">
        <f ca="1">Pay!G70</f>
        <v>0</v>
      </c>
      <c r="K105" s="47" t="str">
        <f>Pay!A95</f>
        <v>Tony</v>
      </c>
      <c r="L105" s="55">
        <f ca="1">Pay!G95</f>
        <v>0</v>
      </c>
    </row>
    <row r="106" spans="5:12" x14ac:dyDescent="0.25">
      <c r="E106" s="47" t="str">
        <f>Pay!A21</f>
        <v>Daniel</v>
      </c>
      <c r="F106" s="55">
        <f ca="1">Pay!G21</f>
        <v>1100</v>
      </c>
      <c r="G106" s="62" t="str">
        <f>Pay!A46</f>
        <v>Janice</v>
      </c>
      <c r="H106" s="55">
        <f ca="1">Pay!G46</f>
        <v>0</v>
      </c>
      <c r="I106" s="47" t="str">
        <f>Pay!A71</f>
        <v>Naomi</v>
      </c>
      <c r="J106" s="55">
        <f ca="1">Pay!G71</f>
        <v>0</v>
      </c>
      <c r="K106" s="47" t="str">
        <f>Pay!A96</f>
        <v>Victoria</v>
      </c>
      <c r="L106" s="55">
        <f ca="1">Pay!G96</f>
        <v>0</v>
      </c>
    </row>
    <row r="107" spans="5:12" x14ac:dyDescent="0.25">
      <c r="E107" s="47" t="str">
        <f>Pay!A22</f>
        <v>David</v>
      </c>
      <c r="F107" s="55">
        <f ca="1">Pay!G22</f>
        <v>0</v>
      </c>
      <c r="G107" s="62" t="str">
        <f>Pay!A47</f>
        <v>Jason</v>
      </c>
      <c r="H107" s="55">
        <f ca="1">Pay!G47</f>
        <v>0</v>
      </c>
      <c r="I107" s="47" t="str">
        <f>Pay!A72</f>
        <v>Natalie</v>
      </c>
      <c r="J107" s="55">
        <f ca="1">Pay!G72</f>
        <v>0</v>
      </c>
      <c r="K107" s="47" t="str">
        <f>Pay!A97</f>
        <v>Violet</v>
      </c>
      <c r="L107" s="55">
        <f ca="1">Pay!G97</f>
        <v>100</v>
      </c>
    </row>
    <row r="108" spans="5:12" x14ac:dyDescent="0.25">
      <c r="E108" s="47" t="str">
        <f>Pay!A23</f>
        <v>Donna</v>
      </c>
      <c r="F108" s="55">
        <f ca="1">Pay!G23</f>
        <v>0</v>
      </c>
      <c r="G108" s="62" t="str">
        <f>Pay!A48</f>
        <v>Jean</v>
      </c>
      <c r="H108" s="55">
        <f ca="1">Pay!G48</f>
        <v>100</v>
      </c>
      <c r="I108" s="47" t="str">
        <f>Pay!A73</f>
        <v>Nathan</v>
      </c>
      <c r="J108" s="55">
        <f ca="1">Pay!G73</f>
        <v>100</v>
      </c>
      <c r="K108" s="47" t="str">
        <f>Pay!A98</f>
        <v>Wesley</v>
      </c>
      <c r="L108" s="55">
        <f ca="1">Pay!G98</f>
        <v>0</v>
      </c>
    </row>
    <row r="109" spans="5:12" x14ac:dyDescent="0.25">
      <c r="E109" s="47" t="str">
        <f>Pay!A24</f>
        <v>Donnie</v>
      </c>
      <c r="F109" s="55">
        <f ca="1">Pay!G24</f>
        <v>0</v>
      </c>
      <c r="G109" s="62" t="str">
        <f>Pay!A49</f>
        <v>Jessica</v>
      </c>
      <c r="H109" s="55">
        <f ca="1">Pay!G49</f>
        <v>0</v>
      </c>
      <c r="I109" s="47" t="str">
        <f>Pay!A74</f>
        <v>Nick</v>
      </c>
      <c r="J109" s="55">
        <f ca="1">Pay!G74</f>
        <v>0</v>
      </c>
      <c r="K109" s="47" t="str">
        <f>Pay!A99</f>
        <v>William</v>
      </c>
      <c r="L109" s="55">
        <f ca="1">Pay!G99</f>
        <v>100</v>
      </c>
    </row>
    <row r="110" spans="5:12" x14ac:dyDescent="0.25">
      <c r="E110" s="47" t="str">
        <f>Pay!A25</f>
        <v>Dylan</v>
      </c>
      <c r="F110" s="55">
        <f ca="1">Pay!G25</f>
        <v>0</v>
      </c>
      <c r="G110" s="62" t="str">
        <f>Pay!A50</f>
        <v>John</v>
      </c>
      <c r="H110" s="55">
        <f ca="1">Pay!G50</f>
        <v>0</v>
      </c>
      <c r="I110" s="47" t="str">
        <f>Pay!A75</f>
        <v>Noah</v>
      </c>
      <c r="J110" s="55">
        <f ca="1">Pay!G75</f>
        <v>0</v>
      </c>
      <c r="K110" s="47" t="str">
        <f>Pay!A100</f>
        <v>Wyatt</v>
      </c>
      <c r="L110" s="55">
        <f ca="1">Pay!G100</f>
        <v>0</v>
      </c>
    </row>
    <row r="111" spans="5:12" ht="13.8" thickBot="1" x14ac:dyDescent="0.3">
      <c r="E111" s="48" t="str">
        <f>Pay!A26</f>
        <v>Eddie</v>
      </c>
      <c r="F111" s="56">
        <f ca="1">Pay!G26</f>
        <v>0</v>
      </c>
      <c r="G111" s="63" t="str">
        <f>Pay!A51</f>
        <v>Julia</v>
      </c>
      <c r="H111" s="56">
        <f ca="1">Pay!G51</f>
        <v>3300</v>
      </c>
      <c r="I111" s="48" t="str">
        <f>Pay!A76</f>
        <v>Nolan</v>
      </c>
      <c r="J111" s="56">
        <f ca="1">Pay!G76</f>
        <v>0</v>
      </c>
      <c r="K111" s="48" t="str">
        <f>Pay!A101</f>
        <v>Zoe</v>
      </c>
      <c r="L111" s="56">
        <f ca="1">Pay!G101</f>
        <v>100</v>
      </c>
    </row>
    <row r="112" spans="5:12" x14ac:dyDescent="0.25">
      <c r="E112" s="41"/>
      <c r="F112" s="42"/>
      <c r="G112" s="42"/>
      <c r="H112" s="42"/>
      <c r="I112" s="42"/>
      <c r="J112" s="42"/>
      <c r="K112" s="38"/>
      <c r="L112" s="43"/>
    </row>
    <row r="113" spans="5:12" ht="13.8" thickBot="1" x14ac:dyDescent="0.3">
      <c r="E113" s="44"/>
      <c r="F113" s="45"/>
      <c r="G113" s="45"/>
      <c r="H113" s="45"/>
      <c r="I113" s="45"/>
      <c r="J113" s="45"/>
      <c r="K113" s="57" t="s">
        <v>116</v>
      </c>
      <c r="L113" s="58">
        <f ca="1">SUM(F87:F111,H87:H111,J87:J111,L87:L111)</f>
        <v>10000</v>
      </c>
    </row>
  </sheetData>
  <sheetProtection password="C4E1" sheet="1" objects="1" scenarios="1" selectLockedCells="1"/>
  <mergeCells count="246">
    <mergeCell ref="A84:D84"/>
    <mergeCell ref="G84:H84"/>
    <mergeCell ref="I84:J84"/>
    <mergeCell ref="K84:M84"/>
    <mergeCell ref="K62:M62"/>
    <mergeCell ref="K63:M63"/>
    <mergeCell ref="K68:M68"/>
    <mergeCell ref="K72:M72"/>
    <mergeCell ref="K73:M73"/>
    <mergeCell ref="K74:M74"/>
    <mergeCell ref="K75:M75"/>
    <mergeCell ref="K76:M76"/>
    <mergeCell ref="K77:M77"/>
    <mergeCell ref="K78:M78"/>
    <mergeCell ref="K79:M79"/>
    <mergeCell ref="K80:M80"/>
    <mergeCell ref="K70:M70"/>
    <mergeCell ref="K71:M71"/>
    <mergeCell ref="I79:J79"/>
    <mergeCell ref="K81:M81"/>
    <mergeCell ref="K82:M82"/>
    <mergeCell ref="K83:M83"/>
    <mergeCell ref="I64:J64"/>
    <mergeCell ref="I66:J66"/>
    <mergeCell ref="L33:M33"/>
    <mergeCell ref="A34:E34"/>
    <mergeCell ref="F34:G34"/>
    <mergeCell ref="H34:I34"/>
    <mergeCell ref="J34:K34"/>
    <mergeCell ref="L34:M34"/>
    <mergeCell ref="A35:E35"/>
    <mergeCell ref="F35:G35"/>
    <mergeCell ref="H35:I35"/>
    <mergeCell ref="J35:K35"/>
    <mergeCell ref="L35:M35"/>
    <mergeCell ref="L27:M27"/>
    <mergeCell ref="A28:E28"/>
    <mergeCell ref="F28:G28"/>
    <mergeCell ref="H28:I28"/>
    <mergeCell ref="J28:K28"/>
    <mergeCell ref="L28:M28"/>
    <mergeCell ref="A29:M29"/>
    <mergeCell ref="A30:D32"/>
    <mergeCell ref="E30:F32"/>
    <mergeCell ref="G30:G32"/>
    <mergeCell ref="H30:H32"/>
    <mergeCell ref="I30:J32"/>
    <mergeCell ref="A15:M15"/>
    <mergeCell ref="A23:D25"/>
    <mergeCell ref="E23:F25"/>
    <mergeCell ref="G23:G25"/>
    <mergeCell ref="H23:H25"/>
    <mergeCell ref="I23:J25"/>
    <mergeCell ref="A26:E26"/>
    <mergeCell ref="F26:G26"/>
    <mergeCell ref="H26:I26"/>
    <mergeCell ref="J26:K26"/>
    <mergeCell ref="L26:M26"/>
    <mergeCell ref="H19:I19"/>
    <mergeCell ref="J19:K19"/>
    <mergeCell ref="L19:M19"/>
    <mergeCell ref="A16:D18"/>
    <mergeCell ref="E16:F18"/>
    <mergeCell ref="G16:G18"/>
    <mergeCell ref="H16:H18"/>
    <mergeCell ref="I16:J18"/>
    <mergeCell ref="A22:M22"/>
    <mergeCell ref="L20:M20"/>
    <mergeCell ref="L21:M21"/>
    <mergeCell ref="F20:G20"/>
    <mergeCell ref="H20:I20"/>
    <mergeCell ref="K45:M45"/>
    <mergeCell ref="K46:M46"/>
    <mergeCell ref="K47:M47"/>
    <mergeCell ref="K48:M48"/>
    <mergeCell ref="K49:M49"/>
    <mergeCell ref="K50:M50"/>
    <mergeCell ref="K51:M51"/>
    <mergeCell ref="K52:M52"/>
    <mergeCell ref="K53:M53"/>
    <mergeCell ref="K54:M54"/>
    <mergeCell ref="K55:M55"/>
    <mergeCell ref="K56:M56"/>
    <mergeCell ref="K57:M57"/>
    <mergeCell ref="K58:M58"/>
    <mergeCell ref="K59:M59"/>
    <mergeCell ref="K60:M60"/>
    <mergeCell ref="K61:M61"/>
    <mergeCell ref="K69:M69"/>
    <mergeCell ref="K66:M66"/>
    <mergeCell ref="K67:M67"/>
    <mergeCell ref="K64:M64"/>
    <mergeCell ref="K65:M65"/>
    <mergeCell ref="J40:K40"/>
    <mergeCell ref="A41:E41"/>
    <mergeCell ref="F41:G41"/>
    <mergeCell ref="H41:I41"/>
    <mergeCell ref="J41:K41"/>
    <mergeCell ref="J20:K20"/>
    <mergeCell ref="F21:G21"/>
    <mergeCell ref="H21:I21"/>
    <mergeCell ref="J21:K21"/>
    <mergeCell ref="A27:E27"/>
    <mergeCell ref="F27:G27"/>
    <mergeCell ref="H27:I27"/>
    <mergeCell ref="J27:K27"/>
    <mergeCell ref="A33:E33"/>
    <mergeCell ref="F33:G33"/>
    <mergeCell ref="H33:I33"/>
    <mergeCell ref="J33:K33"/>
    <mergeCell ref="A42:E42"/>
    <mergeCell ref="F42:G42"/>
    <mergeCell ref="H42:I42"/>
    <mergeCell ref="J42:K42"/>
    <mergeCell ref="I80:J80"/>
    <mergeCell ref="G66:H66"/>
    <mergeCell ref="I81:J81"/>
    <mergeCell ref="I82:J82"/>
    <mergeCell ref="I83:J83"/>
    <mergeCell ref="I45:J45"/>
    <mergeCell ref="A45:H45"/>
    <mergeCell ref="G83:H83"/>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A83:D83"/>
    <mergeCell ref="G47:H47"/>
    <mergeCell ref="G48:H48"/>
    <mergeCell ref="G49:H49"/>
    <mergeCell ref="G50:H50"/>
    <mergeCell ref="G51:H51"/>
    <mergeCell ref="G52:H52"/>
    <mergeCell ref="G53:H53"/>
    <mergeCell ref="G54:H54"/>
    <mergeCell ref="G55:H55"/>
    <mergeCell ref="G56:H56"/>
    <mergeCell ref="G57:H57"/>
    <mergeCell ref="G58:H58"/>
    <mergeCell ref="G59:H59"/>
    <mergeCell ref="G60:H60"/>
    <mergeCell ref="G61:H61"/>
    <mergeCell ref="G62:H62"/>
    <mergeCell ref="G63:H63"/>
    <mergeCell ref="G64:H64"/>
    <mergeCell ref="A76:D76"/>
    <mergeCell ref="A61:D61"/>
    <mergeCell ref="A62:D62"/>
    <mergeCell ref="A67:D67"/>
    <mergeCell ref="A68:D68"/>
    <mergeCell ref="A65:D65"/>
    <mergeCell ref="A66:D66"/>
    <mergeCell ref="I65:J65"/>
    <mergeCell ref="A75:D75"/>
    <mergeCell ref="I67:J67"/>
    <mergeCell ref="I68:J68"/>
    <mergeCell ref="A74:D74"/>
    <mergeCell ref="I73:J73"/>
    <mergeCell ref="I74:J74"/>
    <mergeCell ref="I75:J75"/>
    <mergeCell ref="A71:D71"/>
    <mergeCell ref="A72:D72"/>
    <mergeCell ref="A69:D69"/>
    <mergeCell ref="G67:H67"/>
    <mergeCell ref="G68:H68"/>
    <mergeCell ref="A64:D64"/>
    <mergeCell ref="C1:M1"/>
    <mergeCell ref="A3:A13"/>
    <mergeCell ref="A46:D46"/>
    <mergeCell ref="A1:B2"/>
    <mergeCell ref="A59:D59"/>
    <mergeCell ref="A60:D60"/>
    <mergeCell ref="A58:D58"/>
    <mergeCell ref="A53:D53"/>
    <mergeCell ref="A54:D54"/>
    <mergeCell ref="A55:D55"/>
    <mergeCell ref="A56:D56"/>
    <mergeCell ref="A57:D57"/>
    <mergeCell ref="L40:M40"/>
    <mergeCell ref="L41:M41"/>
    <mergeCell ref="L42:M42"/>
    <mergeCell ref="A36:M36"/>
    <mergeCell ref="A37:D39"/>
    <mergeCell ref="E37:F39"/>
    <mergeCell ref="G37:G39"/>
    <mergeCell ref="H37:H39"/>
    <mergeCell ref="I37:J39"/>
    <mergeCell ref="A40:E40"/>
    <mergeCell ref="F40:G40"/>
    <mergeCell ref="H40:I40"/>
    <mergeCell ref="I76:J76"/>
    <mergeCell ref="G69:H69"/>
    <mergeCell ref="G70:H70"/>
    <mergeCell ref="G71:H71"/>
    <mergeCell ref="G72:H72"/>
    <mergeCell ref="G73:H73"/>
    <mergeCell ref="G74:H74"/>
    <mergeCell ref="G75:H75"/>
    <mergeCell ref="G76:H76"/>
    <mergeCell ref="I69:J69"/>
    <mergeCell ref="I70:J70"/>
    <mergeCell ref="I77:J77"/>
    <mergeCell ref="I78:J78"/>
    <mergeCell ref="A20:E20"/>
    <mergeCell ref="A21:E21"/>
    <mergeCell ref="A19:E19"/>
    <mergeCell ref="F19:G19"/>
    <mergeCell ref="I71:J71"/>
    <mergeCell ref="I72:J72"/>
    <mergeCell ref="A79:D79"/>
    <mergeCell ref="A70:D70"/>
    <mergeCell ref="G65:H65"/>
    <mergeCell ref="A73:D73"/>
    <mergeCell ref="I46:J46"/>
    <mergeCell ref="I47:J47"/>
    <mergeCell ref="G46:H46"/>
    <mergeCell ref="A77:D77"/>
    <mergeCell ref="A78:D78"/>
    <mergeCell ref="A47:D47"/>
    <mergeCell ref="A48:D48"/>
    <mergeCell ref="A49:D49"/>
    <mergeCell ref="A50:D50"/>
    <mergeCell ref="A51:D51"/>
    <mergeCell ref="A52:D52"/>
    <mergeCell ref="A63:D63"/>
    <mergeCell ref="A80:D80"/>
    <mergeCell ref="A81:D81"/>
    <mergeCell ref="A82:D82"/>
    <mergeCell ref="G77:H77"/>
    <mergeCell ref="G78:H78"/>
    <mergeCell ref="G79:H79"/>
    <mergeCell ref="G80:H80"/>
    <mergeCell ref="G81:H81"/>
    <mergeCell ref="G82:H82"/>
  </mergeCells>
  <hyperlinks>
    <hyperlink ref="A1:B2" location="Squares!A1" tooltip="pw=superbowl" display="Squares!A1"/>
  </hyperlinks>
  <printOptions horizontalCentered="1" verticalCentered="1"/>
  <pageMargins left="0.7" right="0.7" top="0.75" bottom="0.75" header="0.3" footer="0.3"/>
  <pageSetup orientation="landscape" r:id="rId1"/>
  <ignoredErrors>
    <ignoredError sqref="L23:L25 K24 M24 A27:M27 L30:L31 L32 K31 M31 A34:M34 L37:L38 L39 K38 M38 A41:M41 I46:J47"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98"/>
  <sheetViews>
    <sheetView workbookViewId="0">
      <selection activeCell="F3" sqref="F3"/>
    </sheetView>
  </sheetViews>
  <sheetFormatPr defaultRowHeight="13.2" x14ac:dyDescent="0.25"/>
  <cols>
    <col min="4" max="4" width="10.33203125" customWidth="1"/>
    <col min="5" max="5" width="19.44140625" customWidth="1"/>
    <col min="6" max="6" width="12.109375" customWidth="1"/>
    <col min="7" max="7" width="11.77734375" customWidth="1"/>
    <col min="8" max="8" width="23" customWidth="1"/>
  </cols>
  <sheetData>
    <row r="1" spans="1:9" x14ac:dyDescent="0.25">
      <c r="A1" s="4"/>
      <c r="B1" s="4"/>
      <c r="C1" s="4"/>
      <c r="D1" s="4"/>
      <c r="E1" s="4"/>
      <c r="F1" s="4"/>
      <c r="G1" s="4"/>
      <c r="H1" s="4"/>
      <c r="I1" s="4"/>
    </row>
    <row r="2" spans="1:9" x14ac:dyDescent="0.25">
      <c r="A2" s="4"/>
      <c r="B2" s="4"/>
      <c r="C2" s="4"/>
      <c r="D2" s="4"/>
      <c r="E2" s="4"/>
      <c r="F2" s="4"/>
      <c r="G2" s="4"/>
      <c r="H2" s="4"/>
      <c r="I2" s="4"/>
    </row>
    <row r="3" spans="1:9" x14ac:dyDescent="0.25">
      <c r="A3" s="4"/>
      <c r="B3" s="4"/>
      <c r="C3" s="4"/>
      <c r="D3" s="118" t="s">
        <v>8</v>
      </c>
      <c r="E3" s="118"/>
      <c r="F3" s="27">
        <v>100</v>
      </c>
      <c r="G3" s="4"/>
      <c r="H3" s="4"/>
      <c r="I3" s="4"/>
    </row>
    <row r="4" spans="1:9" x14ac:dyDescent="0.25">
      <c r="A4" s="4"/>
      <c r="B4" s="4"/>
      <c r="C4" s="4"/>
      <c r="D4" s="119" t="s">
        <v>11</v>
      </c>
      <c r="E4" s="120"/>
      <c r="F4" s="25">
        <f>(F3*100)</f>
        <v>10000</v>
      </c>
      <c r="G4" s="24">
        <f>F4-SUM(G5,G6,G7,G8,G9,G10)</f>
        <v>0</v>
      </c>
      <c r="H4" s="115" t="s">
        <v>21</v>
      </c>
      <c r="I4" s="115"/>
    </row>
    <row r="5" spans="1:9" x14ac:dyDescent="0.25">
      <c r="A5" s="4"/>
      <c r="B5" s="4"/>
      <c r="C5" s="4"/>
      <c r="D5" s="117" t="s">
        <v>14</v>
      </c>
      <c r="E5" s="117"/>
      <c r="F5" s="28">
        <v>0.1</v>
      </c>
      <c r="G5" s="25">
        <f>IF(Squares!G16="","",($F$4*F5))</f>
        <v>1000</v>
      </c>
      <c r="H5" s="116" t="s">
        <v>18</v>
      </c>
      <c r="I5" s="116"/>
    </row>
    <row r="6" spans="1:9" x14ac:dyDescent="0.25">
      <c r="A6" s="4"/>
      <c r="B6" s="4"/>
      <c r="C6" s="4"/>
      <c r="D6" s="117" t="s">
        <v>15</v>
      </c>
      <c r="E6" s="117"/>
      <c r="F6" s="28">
        <v>0.1</v>
      </c>
      <c r="G6" s="25">
        <f>IF(Squares!G23="","",($F$4*F6))</f>
        <v>1000</v>
      </c>
      <c r="H6" s="116" t="s">
        <v>19</v>
      </c>
      <c r="I6" s="116"/>
    </row>
    <row r="7" spans="1:9" x14ac:dyDescent="0.25">
      <c r="A7" s="4"/>
      <c r="B7" s="4"/>
      <c r="C7" s="4"/>
      <c r="D7" s="117" t="s">
        <v>16</v>
      </c>
      <c r="E7" s="117"/>
      <c r="F7" s="28">
        <v>0.1</v>
      </c>
      <c r="G7" s="25">
        <f>IF(Squares!G30="","",($F$4*F7))</f>
        <v>1000</v>
      </c>
      <c r="H7" s="116" t="s">
        <v>20</v>
      </c>
      <c r="I7" s="116"/>
    </row>
    <row r="8" spans="1:9" x14ac:dyDescent="0.25">
      <c r="A8" s="4"/>
      <c r="B8" s="4"/>
      <c r="C8" s="4"/>
      <c r="D8" s="117" t="s">
        <v>28</v>
      </c>
      <c r="E8" s="117"/>
      <c r="F8" s="28" t="s">
        <v>17</v>
      </c>
      <c r="G8" s="24">
        <f>Squares!A42</f>
        <v>3200</v>
      </c>
      <c r="H8" s="116" t="s">
        <v>27</v>
      </c>
      <c r="I8" s="116"/>
    </row>
    <row r="9" spans="1:9" x14ac:dyDescent="0.25">
      <c r="A9" s="4"/>
      <c r="B9" s="4"/>
      <c r="C9" s="4"/>
      <c r="D9" s="117" t="s">
        <v>9</v>
      </c>
      <c r="E9" s="117"/>
      <c r="F9" s="28">
        <v>0.01</v>
      </c>
      <c r="G9" s="24">
        <f>IF(Squares!A21="","",SUM(Squares!F21:M21,Squares!F28:M28,Squares!F35:M35,Squares!F42:M42))</f>
        <v>1600</v>
      </c>
      <c r="H9" s="116" t="s">
        <v>13</v>
      </c>
      <c r="I9" s="116"/>
    </row>
    <row r="10" spans="1:9" x14ac:dyDescent="0.25">
      <c r="A10" s="4"/>
      <c r="B10" s="4"/>
      <c r="C10" s="4"/>
      <c r="D10" s="117" t="s">
        <v>10</v>
      </c>
      <c r="E10" s="117"/>
      <c r="F10" s="28">
        <v>0.01</v>
      </c>
      <c r="G10" s="24">
        <f>IF(Squares!K46="","",SUM(Squares!K46:M84))</f>
        <v>2200</v>
      </c>
      <c r="H10" s="116" t="s">
        <v>12</v>
      </c>
      <c r="I10" s="116"/>
    </row>
    <row r="11" spans="1:9" x14ac:dyDescent="0.25">
      <c r="A11" s="4"/>
      <c r="B11" s="4"/>
      <c r="C11" s="4"/>
      <c r="F11" s="4"/>
      <c r="G11" s="4"/>
      <c r="H11" s="4"/>
      <c r="I11" s="4"/>
    </row>
    <row r="12" spans="1:9" x14ac:dyDescent="0.25">
      <c r="A12" s="4"/>
      <c r="B12" s="4"/>
      <c r="C12" s="4"/>
      <c r="D12" s="4">
        <v>2014</v>
      </c>
      <c r="E12" s="4" t="s">
        <v>114</v>
      </c>
      <c r="F12" s="4"/>
      <c r="G12" s="29">
        <f ca="1">TODAY()</f>
        <v>45145</v>
      </c>
      <c r="H12" s="4"/>
      <c r="I12" s="4"/>
    </row>
    <row r="13" spans="1:9" x14ac:dyDescent="0.25">
      <c r="A13" s="4"/>
      <c r="B13" s="4"/>
      <c r="C13" s="4"/>
      <c r="D13" s="4">
        <v>2015</v>
      </c>
      <c r="E13" s="4" t="s">
        <v>0</v>
      </c>
      <c r="F13" s="4"/>
      <c r="G13" s="29"/>
      <c r="H13" s="4"/>
      <c r="I13" s="4"/>
    </row>
    <row r="14" spans="1:9" x14ac:dyDescent="0.25">
      <c r="A14" s="4"/>
      <c r="B14" s="4"/>
      <c r="C14" s="4"/>
      <c r="D14" s="4">
        <v>2016</v>
      </c>
      <c r="E14" s="4" t="s">
        <v>29</v>
      </c>
      <c r="F14" s="4"/>
      <c r="G14" s="4"/>
      <c r="H14" s="4"/>
      <c r="I14" s="4"/>
    </row>
    <row r="15" spans="1:9" x14ac:dyDescent="0.25">
      <c r="A15" s="4"/>
      <c r="B15" s="4"/>
      <c r="C15" s="4"/>
      <c r="D15" s="4">
        <v>2017</v>
      </c>
      <c r="E15" s="4" t="s">
        <v>30</v>
      </c>
      <c r="F15" s="4"/>
      <c r="G15" s="4"/>
      <c r="H15" s="4"/>
      <c r="I15" s="4"/>
    </row>
    <row r="16" spans="1:9" x14ac:dyDescent="0.25">
      <c r="A16" s="4"/>
      <c r="B16" s="4"/>
      <c r="C16" s="4"/>
      <c r="D16" s="4">
        <v>2018</v>
      </c>
      <c r="E16" s="4" t="s">
        <v>31</v>
      </c>
      <c r="F16" s="4"/>
      <c r="G16" s="4"/>
      <c r="H16" s="4"/>
      <c r="I16" s="4"/>
    </row>
    <row r="17" spans="1:9" x14ac:dyDescent="0.25">
      <c r="A17" s="4"/>
      <c r="B17" s="4"/>
      <c r="C17" s="4"/>
      <c r="D17" s="4">
        <v>2019</v>
      </c>
      <c r="E17" s="4" t="s">
        <v>32</v>
      </c>
      <c r="F17" s="4"/>
      <c r="G17" s="4"/>
      <c r="H17" s="4"/>
      <c r="I17" s="4"/>
    </row>
    <row r="18" spans="1:9" x14ac:dyDescent="0.25">
      <c r="A18" s="4"/>
      <c r="B18" s="4"/>
      <c r="C18" s="4"/>
      <c r="D18" s="4">
        <v>2020</v>
      </c>
      <c r="E18" s="4" t="s">
        <v>33</v>
      </c>
      <c r="F18" s="4"/>
      <c r="G18" s="4"/>
      <c r="H18" s="4"/>
      <c r="I18" s="4"/>
    </row>
    <row r="19" spans="1:9" x14ac:dyDescent="0.25">
      <c r="A19" s="4"/>
      <c r="B19" s="4"/>
      <c r="C19" s="4"/>
      <c r="D19" s="4">
        <v>2021</v>
      </c>
      <c r="E19" s="4" t="s">
        <v>38</v>
      </c>
      <c r="F19" s="4"/>
      <c r="G19" s="4"/>
      <c r="H19" s="4"/>
      <c r="I19" s="4"/>
    </row>
    <row r="20" spans="1:9" x14ac:dyDescent="0.25">
      <c r="A20" s="4"/>
      <c r="B20" s="4"/>
      <c r="C20" s="4"/>
      <c r="D20" s="4">
        <v>2022</v>
      </c>
      <c r="E20" s="4" t="s">
        <v>34</v>
      </c>
      <c r="F20" s="4"/>
      <c r="G20" s="4"/>
      <c r="H20" s="4"/>
      <c r="I20" s="4"/>
    </row>
    <row r="21" spans="1:9" x14ac:dyDescent="0.25">
      <c r="A21" s="4"/>
      <c r="B21" s="4"/>
      <c r="C21" s="4"/>
      <c r="D21" s="4">
        <v>2023</v>
      </c>
      <c r="E21" s="4" t="s">
        <v>35</v>
      </c>
      <c r="F21" s="4"/>
      <c r="G21" s="4"/>
      <c r="H21" s="4"/>
      <c r="I21" s="4"/>
    </row>
    <row r="22" spans="1:9" x14ac:dyDescent="0.25">
      <c r="A22" s="4"/>
      <c r="B22" s="4"/>
      <c r="C22" s="4"/>
      <c r="D22" s="4">
        <v>2024</v>
      </c>
      <c r="E22" s="4" t="s">
        <v>36</v>
      </c>
      <c r="F22" s="4"/>
      <c r="G22" s="4"/>
      <c r="H22" s="4"/>
      <c r="I22" s="4"/>
    </row>
    <row r="23" spans="1:9" x14ac:dyDescent="0.25">
      <c r="A23" s="4"/>
      <c r="B23" s="4"/>
      <c r="C23" s="4"/>
      <c r="D23" s="4">
        <v>2025</v>
      </c>
      <c r="E23" s="4" t="s">
        <v>37</v>
      </c>
      <c r="F23" s="4"/>
      <c r="G23" s="4"/>
      <c r="H23" s="4"/>
      <c r="I23" s="4"/>
    </row>
    <row r="24" spans="1:9" x14ac:dyDescent="0.25">
      <c r="A24" s="4"/>
      <c r="B24" s="4"/>
      <c r="C24" s="4"/>
      <c r="D24" s="4">
        <v>2026</v>
      </c>
      <c r="E24" s="4" t="s">
        <v>39</v>
      </c>
      <c r="F24" s="4"/>
      <c r="G24" s="4"/>
      <c r="H24" s="4"/>
      <c r="I24" s="4"/>
    </row>
    <row r="25" spans="1:9" x14ac:dyDescent="0.25">
      <c r="A25" s="4"/>
      <c r="B25" s="4"/>
      <c r="C25" s="4"/>
      <c r="D25" s="4">
        <v>2027</v>
      </c>
      <c r="E25" s="4" t="s">
        <v>40</v>
      </c>
      <c r="F25" s="4"/>
      <c r="G25" s="4"/>
      <c r="H25" s="4"/>
      <c r="I25" s="4"/>
    </row>
    <row r="26" spans="1:9" x14ac:dyDescent="0.25">
      <c r="A26" s="4"/>
      <c r="B26" s="4"/>
      <c r="C26" s="4"/>
      <c r="D26" s="4">
        <v>2028</v>
      </c>
      <c r="E26" s="4" t="s">
        <v>41</v>
      </c>
      <c r="F26" s="4"/>
      <c r="G26" s="4"/>
      <c r="H26" s="4"/>
      <c r="I26" s="4"/>
    </row>
    <row r="27" spans="1:9" x14ac:dyDescent="0.25">
      <c r="A27" s="4"/>
      <c r="B27" s="4"/>
      <c r="C27" s="4"/>
      <c r="D27" s="4">
        <v>2029</v>
      </c>
      <c r="E27" s="4" t="s">
        <v>42</v>
      </c>
      <c r="F27" s="4"/>
      <c r="G27" s="4"/>
      <c r="H27" s="4"/>
      <c r="I27" s="4"/>
    </row>
    <row r="28" spans="1:9" x14ac:dyDescent="0.25">
      <c r="A28" s="4"/>
      <c r="B28" s="4"/>
      <c r="C28" s="4"/>
      <c r="D28" s="4">
        <v>2030</v>
      </c>
      <c r="E28" s="4" t="s">
        <v>43</v>
      </c>
      <c r="F28" s="4"/>
      <c r="G28" s="4"/>
      <c r="H28" s="4"/>
      <c r="I28" s="4"/>
    </row>
    <row r="29" spans="1:9" x14ac:dyDescent="0.25">
      <c r="A29" s="4"/>
      <c r="B29" s="4"/>
      <c r="C29" s="4"/>
      <c r="D29" s="4">
        <v>2031</v>
      </c>
      <c r="E29" s="4" t="s">
        <v>44</v>
      </c>
      <c r="F29" s="4"/>
      <c r="G29" s="4"/>
      <c r="H29" s="4"/>
      <c r="I29" s="4"/>
    </row>
    <row r="30" spans="1:9" x14ac:dyDescent="0.25">
      <c r="A30" s="4"/>
      <c r="B30" s="4"/>
      <c r="C30" s="4"/>
      <c r="D30" s="4">
        <v>2032</v>
      </c>
      <c r="E30" s="4" t="s">
        <v>45</v>
      </c>
      <c r="F30" s="4"/>
      <c r="G30" s="4"/>
      <c r="H30" s="4"/>
      <c r="I30" s="4"/>
    </row>
    <row r="31" spans="1:9" x14ac:dyDescent="0.25">
      <c r="A31" s="4"/>
      <c r="B31" s="4"/>
      <c r="C31" s="4"/>
      <c r="D31" s="4">
        <v>2033</v>
      </c>
      <c r="E31" s="4" t="s">
        <v>46</v>
      </c>
      <c r="F31" s="4"/>
      <c r="G31" s="4"/>
      <c r="H31" s="4"/>
      <c r="I31" s="4"/>
    </row>
    <row r="32" spans="1:9" x14ac:dyDescent="0.25">
      <c r="A32" s="4"/>
      <c r="B32" s="4"/>
      <c r="C32" s="4"/>
      <c r="D32" s="4">
        <v>2034</v>
      </c>
      <c r="E32" s="4" t="s">
        <v>47</v>
      </c>
      <c r="F32" s="4"/>
      <c r="G32" s="4"/>
      <c r="H32" s="4"/>
      <c r="I32" s="4"/>
    </row>
    <row r="33" spans="1:9" x14ac:dyDescent="0.25">
      <c r="A33" s="4"/>
      <c r="B33" s="4"/>
      <c r="C33" s="4"/>
      <c r="D33" s="4">
        <v>2035</v>
      </c>
      <c r="E33" s="4" t="s">
        <v>48</v>
      </c>
      <c r="F33" s="4"/>
      <c r="G33" s="4"/>
      <c r="H33" s="4"/>
      <c r="I33" s="4"/>
    </row>
    <row r="34" spans="1:9" x14ac:dyDescent="0.25">
      <c r="A34" s="4"/>
      <c r="B34" s="4"/>
      <c r="C34" s="4"/>
      <c r="D34" s="4">
        <v>2036</v>
      </c>
      <c r="E34" s="4" t="s">
        <v>49</v>
      </c>
      <c r="F34" s="4"/>
      <c r="G34" s="4"/>
      <c r="H34" s="4"/>
      <c r="I34" s="4"/>
    </row>
    <row r="35" spans="1:9" x14ac:dyDescent="0.25">
      <c r="A35" s="4"/>
      <c r="B35" s="4"/>
      <c r="C35" s="4"/>
      <c r="D35" s="4">
        <v>2037</v>
      </c>
      <c r="E35" s="4" t="s">
        <v>50</v>
      </c>
      <c r="F35" s="4"/>
      <c r="G35" s="4"/>
      <c r="H35" s="4"/>
      <c r="I35" s="4"/>
    </row>
    <row r="36" spans="1:9" x14ac:dyDescent="0.25">
      <c r="A36" s="4"/>
      <c r="B36" s="4"/>
      <c r="C36" s="4"/>
      <c r="D36" s="4">
        <v>2038</v>
      </c>
      <c r="E36" s="4" t="s">
        <v>51</v>
      </c>
      <c r="F36" s="4"/>
      <c r="G36" s="4"/>
      <c r="H36" s="4"/>
      <c r="I36" s="4"/>
    </row>
    <row r="37" spans="1:9" x14ac:dyDescent="0.25">
      <c r="A37" s="4"/>
      <c r="B37" s="4"/>
      <c r="C37" s="4"/>
      <c r="D37" s="4">
        <v>2039</v>
      </c>
      <c r="E37" s="4" t="s">
        <v>52</v>
      </c>
      <c r="F37" s="4"/>
      <c r="G37" s="4"/>
      <c r="H37" s="4"/>
      <c r="I37" s="4"/>
    </row>
    <row r="38" spans="1:9" x14ac:dyDescent="0.25">
      <c r="A38" s="4"/>
      <c r="B38" s="4"/>
      <c r="C38" s="4"/>
      <c r="D38" s="4">
        <v>2040</v>
      </c>
      <c r="E38" s="4" t="s">
        <v>53</v>
      </c>
      <c r="F38" s="4"/>
      <c r="G38" s="4"/>
      <c r="H38" s="4"/>
      <c r="I38" s="4"/>
    </row>
    <row r="39" spans="1:9" x14ac:dyDescent="0.25">
      <c r="A39" s="4"/>
      <c r="B39" s="4"/>
      <c r="C39" s="4"/>
      <c r="D39" s="4">
        <v>2041</v>
      </c>
      <c r="E39" s="4" t="s">
        <v>54</v>
      </c>
      <c r="F39" s="4"/>
      <c r="G39" s="4"/>
      <c r="H39" s="4"/>
      <c r="I39" s="4"/>
    </row>
    <row r="40" spans="1:9" x14ac:dyDescent="0.25">
      <c r="A40" s="4"/>
      <c r="B40" s="4"/>
      <c r="C40" s="4"/>
      <c r="D40" s="4">
        <v>2042</v>
      </c>
      <c r="E40" s="4" t="s">
        <v>55</v>
      </c>
      <c r="F40" s="4"/>
      <c r="G40" s="4"/>
      <c r="H40" s="4"/>
      <c r="I40" s="4"/>
    </row>
    <row r="41" spans="1:9" x14ac:dyDescent="0.25">
      <c r="A41" s="4"/>
      <c r="B41" s="4"/>
      <c r="C41" s="4"/>
      <c r="D41" s="4">
        <v>2043</v>
      </c>
      <c r="E41" s="4" t="s">
        <v>56</v>
      </c>
      <c r="F41" s="4"/>
      <c r="G41" s="4"/>
      <c r="H41" s="4"/>
      <c r="I41" s="4"/>
    </row>
    <row r="42" spans="1:9" x14ac:dyDescent="0.25">
      <c r="A42" s="4"/>
      <c r="B42" s="4"/>
      <c r="C42" s="4"/>
      <c r="D42" s="4">
        <v>2044</v>
      </c>
      <c r="E42" s="4" t="s">
        <v>57</v>
      </c>
      <c r="F42" s="4"/>
      <c r="G42" s="4"/>
      <c r="H42" s="4"/>
      <c r="I42" s="4"/>
    </row>
    <row r="43" spans="1:9" x14ac:dyDescent="0.25">
      <c r="A43" s="4"/>
      <c r="B43" s="4"/>
      <c r="C43" s="4"/>
      <c r="D43" s="4">
        <v>2045</v>
      </c>
      <c r="E43" s="4" t="s">
        <v>58</v>
      </c>
      <c r="F43" s="4"/>
      <c r="G43" s="4"/>
      <c r="H43" s="4"/>
      <c r="I43" s="4"/>
    </row>
    <row r="44" spans="1:9" x14ac:dyDescent="0.25">
      <c r="A44" s="4"/>
      <c r="B44" s="4"/>
      <c r="C44" s="4"/>
      <c r="D44" s="4">
        <v>2046</v>
      </c>
      <c r="E44" s="4" t="s">
        <v>59</v>
      </c>
      <c r="F44" s="4"/>
      <c r="G44" s="4"/>
      <c r="H44" s="4"/>
      <c r="I44" s="4"/>
    </row>
    <row r="45" spans="1:9" x14ac:dyDescent="0.25">
      <c r="A45" s="4"/>
      <c r="B45" s="4"/>
      <c r="C45" s="4"/>
      <c r="D45" s="4">
        <v>2047</v>
      </c>
      <c r="E45" s="4" t="s">
        <v>60</v>
      </c>
      <c r="F45" s="4"/>
      <c r="G45" s="4"/>
      <c r="H45" s="4"/>
      <c r="I45" s="4"/>
    </row>
    <row r="46" spans="1:9" x14ac:dyDescent="0.25">
      <c r="A46" s="4"/>
      <c r="B46" s="4"/>
      <c r="C46" s="4"/>
      <c r="D46" s="4">
        <v>2048</v>
      </c>
      <c r="E46" s="4" t="s">
        <v>61</v>
      </c>
      <c r="F46" s="4"/>
      <c r="G46" s="4"/>
      <c r="H46" s="4"/>
      <c r="I46" s="4"/>
    </row>
    <row r="47" spans="1:9" x14ac:dyDescent="0.25">
      <c r="A47" s="4"/>
      <c r="B47" s="4"/>
      <c r="C47" s="4"/>
      <c r="D47" s="4">
        <v>2049</v>
      </c>
      <c r="E47" s="4" t="s">
        <v>62</v>
      </c>
      <c r="F47" s="4"/>
      <c r="G47" s="4"/>
      <c r="H47" s="4"/>
      <c r="I47" s="4"/>
    </row>
    <row r="48" spans="1:9" x14ac:dyDescent="0.25">
      <c r="A48" s="4"/>
      <c r="B48" s="4"/>
      <c r="C48" s="4"/>
      <c r="D48" s="4">
        <v>2050</v>
      </c>
      <c r="E48" s="4" t="s">
        <v>63</v>
      </c>
      <c r="F48" s="4"/>
      <c r="G48" s="4"/>
      <c r="H48" s="4"/>
      <c r="I48" s="4"/>
    </row>
    <row r="49" spans="1:9" x14ac:dyDescent="0.25">
      <c r="A49" s="4"/>
      <c r="B49" s="4"/>
      <c r="C49" s="4"/>
      <c r="D49" s="4">
        <v>2051</v>
      </c>
      <c r="E49" s="4" t="s">
        <v>64</v>
      </c>
      <c r="F49" s="4"/>
      <c r="G49" s="4"/>
      <c r="H49" s="4"/>
      <c r="I49" s="4"/>
    </row>
    <row r="50" spans="1:9" x14ac:dyDescent="0.25">
      <c r="A50" s="4"/>
      <c r="B50" s="4"/>
      <c r="C50" s="4"/>
      <c r="D50" s="4">
        <v>2052</v>
      </c>
      <c r="E50" s="4" t="s">
        <v>65</v>
      </c>
      <c r="F50" s="4"/>
      <c r="G50" s="4"/>
      <c r="H50" s="4"/>
      <c r="I50" s="4"/>
    </row>
    <row r="51" spans="1:9" x14ac:dyDescent="0.25">
      <c r="A51" s="4"/>
      <c r="B51" s="4"/>
      <c r="C51" s="4"/>
      <c r="D51" s="4">
        <v>2053</v>
      </c>
      <c r="E51" s="4" t="s">
        <v>66</v>
      </c>
      <c r="F51" s="4"/>
      <c r="G51" s="4"/>
      <c r="H51" s="4"/>
      <c r="I51" s="4"/>
    </row>
    <row r="52" spans="1:9" x14ac:dyDescent="0.25">
      <c r="A52" s="4"/>
      <c r="B52" s="4"/>
      <c r="C52" s="4"/>
      <c r="D52" s="4">
        <v>2054</v>
      </c>
      <c r="E52" s="4" t="s">
        <v>67</v>
      </c>
      <c r="F52" s="4"/>
      <c r="G52" s="4"/>
      <c r="H52" s="4"/>
      <c r="I52" s="4"/>
    </row>
    <row r="53" spans="1:9" x14ac:dyDescent="0.25">
      <c r="A53" s="4"/>
      <c r="B53" s="4"/>
      <c r="C53" s="4"/>
      <c r="D53" s="4">
        <v>2055</v>
      </c>
      <c r="E53" s="4" t="s">
        <v>68</v>
      </c>
      <c r="F53" s="4"/>
      <c r="G53" s="4"/>
      <c r="H53" s="4"/>
      <c r="I53" s="4"/>
    </row>
    <row r="54" spans="1:9" x14ac:dyDescent="0.25">
      <c r="A54" s="4"/>
      <c r="B54" s="4"/>
      <c r="C54" s="4"/>
      <c r="D54" s="4">
        <v>2056</v>
      </c>
      <c r="E54" s="4" t="s">
        <v>69</v>
      </c>
      <c r="F54" s="4"/>
      <c r="G54" s="4"/>
      <c r="H54" s="4"/>
      <c r="I54" s="4"/>
    </row>
    <row r="55" spans="1:9" x14ac:dyDescent="0.25">
      <c r="A55" s="4"/>
      <c r="B55" s="4"/>
      <c r="C55" s="4"/>
      <c r="D55" s="4">
        <v>2057</v>
      </c>
      <c r="E55" s="4" t="s">
        <v>70</v>
      </c>
      <c r="F55" s="4"/>
      <c r="G55" s="4"/>
      <c r="H55" s="4"/>
      <c r="I55" s="4"/>
    </row>
    <row r="56" spans="1:9" x14ac:dyDescent="0.25">
      <c r="A56" s="4"/>
      <c r="B56" s="4"/>
      <c r="C56" s="4"/>
      <c r="D56" s="4">
        <v>2058</v>
      </c>
      <c r="E56" s="4" t="s">
        <v>71</v>
      </c>
      <c r="F56" s="4"/>
      <c r="G56" s="4"/>
      <c r="H56" s="4"/>
      <c r="I56" s="4"/>
    </row>
    <row r="57" spans="1:9" x14ac:dyDescent="0.25">
      <c r="A57" s="4"/>
      <c r="B57" s="4"/>
      <c r="C57" s="4"/>
      <c r="D57" s="4">
        <v>2059</v>
      </c>
      <c r="E57" s="4" t="s">
        <v>72</v>
      </c>
      <c r="F57" s="4"/>
      <c r="G57" s="4"/>
      <c r="H57" s="4"/>
      <c r="I57" s="4"/>
    </row>
    <row r="58" spans="1:9" x14ac:dyDescent="0.25">
      <c r="A58" s="4"/>
      <c r="B58" s="4"/>
      <c r="C58" s="4"/>
      <c r="D58" s="4">
        <v>2060</v>
      </c>
      <c r="E58" s="4" t="s">
        <v>73</v>
      </c>
      <c r="F58" s="4"/>
      <c r="G58" s="4"/>
      <c r="H58" s="4"/>
      <c r="I58" s="4"/>
    </row>
    <row r="59" spans="1:9" x14ac:dyDescent="0.25">
      <c r="A59" s="4"/>
      <c r="B59" s="4"/>
      <c r="C59" s="4"/>
      <c r="D59" s="4">
        <v>2061</v>
      </c>
      <c r="E59" s="4" t="s">
        <v>74</v>
      </c>
      <c r="F59" s="4"/>
      <c r="G59" s="4"/>
      <c r="H59" s="4"/>
      <c r="I59" s="4"/>
    </row>
    <row r="60" spans="1:9" x14ac:dyDescent="0.25">
      <c r="A60" s="4"/>
      <c r="B60" s="4"/>
      <c r="C60" s="4"/>
      <c r="D60" s="4">
        <v>2062</v>
      </c>
      <c r="E60" s="4" t="s">
        <v>75</v>
      </c>
      <c r="F60" s="4"/>
      <c r="G60" s="4"/>
      <c r="H60" s="4"/>
      <c r="I60" s="4"/>
    </row>
    <row r="61" spans="1:9" x14ac:dyDescent="0.25">
      <c r="A61" s="4"/>
      <c r="B61" s="4"/>
      <c r="C61" s="4"/>
      <c r="D61" s="4">
        <v>2063</v>
      </c>
      <c r="E61" s="4" t="s">
        <v>76</v>
      </c>
      <c r="F61" s="4"/>
      <c r="G61" s="4"/>
      <c r="H61" s="4"/>
      <c r="I61" s="4"/>
    </row>
    <row r="62" spans="1:9" x14ac:dyDescent="0.25">
      <c r="A62" s="4"/>
      <c r="B62" s="4"/>
      <c r="C62" s="4"/>
      <c r="D62" s="4">
        <v>2064</v>
      </c>
      <c r="E62" s="4" t="s">
        <v>77</v>
      </c>
      <c r="F62" s="4"/>
      <c r="G62" s="4"/>
      <c r="H62" s="4"/>
      <c r="I62" s="4"/>
    </row>
    <row r="63" spans="1:9" x14ac:dyDescent="0.25">
      <c r="A63" s="4"/>
      <c r="B63" s="4"/>
      <c r="C63" s="4"/>
      <c r="D63" s="4">
        <v>2065</v>
      </c>
      <c r="E63" s="4" t="s">
        <v>78</v>
      </c>
      <c r="F63" s="4"/>
      <c r="G63" s="4"/>
      <c r="H63" s="4"/>
      <c r="I63" s="4"/>
    </row>
    <row r="64" spans="1:9" x14ac:dyDescent="0.25">
      <c r="A64" s="4"/>
      <c r="B64" s="4"/>
      <c r="C64" s="4"/>
      <c r="D64" s="4">
        <v>2066</v>
      </c>
      <c r="E64" s="4" t="s">
        <v>79</v>
      </c>
      <c r="F64" s="4"/>
      <c r="G64" s="4"/>
      <c r="H64" s="4"/>
      <c r="I64" s="4"/>
    </row>
    <row r="65" spans="1:9" x14ac:dyDescent="0.25">
      <c r="A65" s="4"/>
      <c r="B65" s="4"/>
      <c r="C65" s="4"/>
      <c r="D65" s="4">
        <v>2067</v>
      </c>
      <c r="E65" s="4" t="s">
        <v>80</v>
      </c>
      <c r="F65" s="4"/>
      <c r="G65" s="4"/>
      <c r="H65" s="4"/>
      <c r="I65" s="4"/>
    </row>
    <row r="66" spans="1:9" x14ac:dyDescent="0.25">
      <c r="A66" s="4"/>
      <c r="B66" s="4"/>
      <c r="C66" s="4"/>
      <c r="D66" s="4">
        <v>2068</v>
      </c>
      <c r="E66" s="4" t="s">
        <v>81</v>
      </c>
      <c r="F66" s="4"/>
      <c r="G66" s="4"/>
      <c r="H66" s="4"/>
      <c r="I66" s="4"/>
    </row>
    <row r="67" spans="1:9" x14ac:dyDescent="0.25">
      <c r="A67" s="4"/>
      <c r="B67" s="4"/>
      <c r="C67" s="4"/>
      <c r="D67" s="4">
        <v>2069</v>
      </c>
      <c r="E67" s="4" t="s">
        <v>82</v>
      </c>
      <c r="F67" s="4"/>
      <c r="G67" s="4"/>
      <c r="H67" s="4"/>
      <c r="I67" s="4"/>
    </row>
    <row r="68" spans="1:9" x14ac:dyDescent="0.25">
      <c r="A68" s="4"/>
      <c r="B68" s="4"/>
      <c r="C68" s="4"/>
      <c r="D68" s="4">
        <v>2070</v>
      </c>
      <c r="E68" s="4" t="s">
        <v>83</v>
      </c>
      <c r="F68" s="4"/>
      <c r="G68" s="4"/>
      <c r="H68" s="4"/>
      <c r="I68" s="4"/>
    </row>
    <row r="69" spans="1:9" x14ac:dyDescent="0.25">
      <c r="A69" s="4"/>
      <c r="B69" s="4"/>
      <c r="C69" s="4"/>
      <c r="D69" s="4">
        <v>2071</v>
      </c>
      <c r="E69" s="4" t="s">
        <v>84</v>
      </c>
      <c r="F69" s="4"/>
      <c r="G69" s="4"/>
      <c r="H69" s="4"/>
      <c r="I69" s="4"/>
    </row>
    <row r="70" spans="1:9" x14ac:dyDescent="0.25">
      <c r="A70" s="4"/>
      <c r="B70" s="4"/>
      <c r="C70" s="4"/>
      <c r="D70" s="4">
        <v>2072</v>
      </c>
      <c r="E70" s="4" t="s">
        <v>85</v>
      </c>
      <c r="F70" s="4"/>
      <c r="G70" s="4"/>
      <c r="H70" s="4"/>
      <c r="I70" s="4"/>
    </row>
    <row r="71" spans="1:9" x14ac:dyDescent="0.25">
      <c r="A71" s="4"/>
      <c r="B71" s="4"/>
      <c r="C71" s="4"/>
      <c r="D71" s="4">
        <v>2073</v>
      </c>
      <c r="E71" s="4" t="s">
        <v>86</v>
      </c>
      <c r="F71" s="4"/>
      <c r="G71" s="4"/>
      <c r="H71" s="4"/>
      <c r="I71" s="4"/>
    </row>
    <row r="72" spans="1:9" x14ac:dyDescent="0.25">
      <c r="A72" s="4"/>
      <c r="B72" s="4"/>
      <c r="C72" s="4"/>
      <c r="D72" s="4">
        <v>2074</v>
      </c>
      <c r="E72" s="4" t="s">
        <v>87</v>
      </c>
      <c r="F72" s="4"/>
      <c r="G72" s="4"/>
      <c r="H72" s="4"/>
      <c r="I72" s="4"/>
    </row>
    <row r="73" spans="1:9" x14ac:dyDescent="0.25">
      <c r="A73" s="4"/>
      <c r="B73" s="4"/>
      <c r="C73" s="4"/>
      <c r="D73" s="4">
        <v>2075</v>
      </c>
      <c r="E73" s="4" t="s">
        <v>88</v>
      </c>
      <c r="F73" s="4"/>
      <c r="G73" s="4"/>
      <c r="H73" s="4"/>
      <c r="I73" s="4"/>
    </row>
    <row r="74" spans="1:9" x14ac:dyDescent="0.25">
      <c r="A74" s="4"/>
      <c r="B74" s="4"/>
      <c r="C74" s="4"/>
      <c r="D74" s="4">
        <v>2076</v>
      </c>
      <c r="E74" s="4" t="s">
        <v>89</v>
      </c>
      <c r="F74" s="4"/>
      <c r="G74" s="4"/>
      <c r="H74" s="4"/>
      <c r="I74" s="4"/>
    </row>
    <row r="75" spans="1:9" x14ac:dyDescent="0.25">
      <c r="A75" s="4"/>
      <c r="B75" s="4"/>
      <c r="C75" s="4"/>
      <c r="D75" s="4">
        <v>2077</v>
      </c>
      <c r="E75" s="4" t="s">
        <v>90</v>
      </c>
      <c r="F75" s="4"/>
      <c r="G75" s="4"/>
      <c r="H75" s="4"/>
      <c r="I75" s="4"/>
    </row>
    <row r="76" spans="1:9" x14ac:dyDescent="0.25">
      <c r="A76" s="4"/>
      <c r="B76" s="4"/>
      <c r="C76" s="4"/>
      <c r="D76" s="4">
        <v>2078</v>
      </c>
      <c r="E76" s="4" t="s">
        <v>91</v>
      </c>
      <c r="F76" s="4"/>
      <c r="G76" s="4"/>
      <c r="H76" s="4"/>
      <c r="I76" s="4"/>
    </row>
    <row r="77" spans="1:9" x14ac:dyDescent="0.25">
      <c r="A77" s="4"/>
      <c r="B77" s="4"/>
      <c r="C77" s="4"/>
      <c r="D77" s="4">
        <v>2079</v>
      </c>
      <c r="E77" s="4" t="s">
        <v>92</v>
      </c>
      <c r="F77" s="4"/>
      <c r="G77" s="4"/>
      <c r="H77" s="4"/>
      <c r="I77" s="4"/>
    </row>
    <row r="78" spans="1:9" x14ac:dyDescent="0.25">
      <c r="A78" s="4"/>
      <c r="B78" s="4"/>
      <c r="C78" s="4"/>
      <c r="D78" s="4">
        <v>2080</v>
      </c>
      <c r="E78" s="4" t="s">
        <v>93</v>
      </c>
      <c r="F78" s="4"/>
      <c r="G78" s="4"/>
      <c r="H78" s="4"/>
      <c r="I78" s="4"/>
    </row>
    <row r="79" spans="1:9" x14ac:dyDescent="0.25">
      <c r="A79" s="4"/>
      <c r="B79" s="4"/>
      <c r="C79" s="4"/>
      <c r="D79" s="4">
        <v>2081</v>
      </c>
      <c r="E79" s="4" t="s">
        <v>94</v>
      </c>
      <c r="F79" s="4"/>
      <c r="G79" s="4"/>
      <c r="H79" s="4"/>
      <c r="I79" s="4"/>
    </row>
    <row r="80" spans="1:9" x14ac:dyDescent="0.25">
      <c r="A80" s="4"/>
      <c r="B80" s="4"/>
      <c r="C80" s="4"/>
      <c r="D80" s="4">
        <v>2082</v>
      </c>
      <c r="E80" s="4" t="s">
        <v>95</v>
      </c>
      <c r="F80" s="4"/>
      <c r="G80" s="4"/>
      <c r="H80" s="4"/>
      <c r="I80" s="4"/>
    </row>
    <row r="81" spans="1:9" x14ac:dyDescent="0.25">
      <c r="A81" s="4"/>
      <c r="B81" s="4"/>
      <c r="C81" s="4"/>
      <c r="D81" s="4">
        <v>2083</v>
      </c>
      <c r="E81" s="4" t="s">
        <v>96</v>
      </c>
      <c r="F81" s="4"/>
      <c r="G81" s="4"/>
      <c r="H81" s="4"/>
      <c r="I81" s="4"/>
    </row>
    <row r="82" spans="1:9" x14ac:dyDescent="0.25">
      <c r="A82" s="4"/>
      <c r="B82" s="4"/>
      <c r="C82" s="4"/>
      <c r="D82" s="4">
        <v>2084</v>
      </c>
      <c r="E82" s="4" t="s">
        <v>97</v>
      </c>
      <c r="F82" s="4"/>
      <c r="G82" s="4"/>
      <c r="H82" s="4"/>
      <c r="I82" s="4"/>
    </row>
    <row r="83" spans="1:9" x14ac:dyDescent="0.25">
      <c r="A83" s="4"/>
      <c r="B83" s="4"/>
      <c r="C83" s="4"/>
      <c r="D83" s="4">
        <v>2085</v>
      </c>
      <c r="E83" s="4" t="s">
        <v>98</v>
      </c>
      <c r="F83" s="4"/>
      <c r="G83" s="4"/>
      <c r="H83" s="4"/>
      <c r="I83" s="4"/>
    </row>
    <row r="84" spans="1:9" x14ac:dyDescent="0.25">
      <c r="A84" s="4"/>
      <c r="B84" s="4"/>
      <c r="C84" s="4"/>
      <c r="D84" s="4">
        <v>2086</v>
      </c>
      <c r="E84" s="4" t="s">
        <v>99</v>
      </c>
      <c r="F84" s="4"/>
      <c r="G84" s="4"/>
      <c r="H84" s="4"/>
      <c r="I84" s="4"/>
    </row>
    <row r="85" spans="1:9" x14ac:dyDescent="0.25">
      <c r="A85" s="4"/>
      <c r="B85" s="4"/>
      <c r="C85" s="4"/>
      <c r="D85" s="4">
        <v>2087</v>
      </c>
      <c r="E85" s="4" t="s">
        <v>100</v>
      </c>
      <c r="F85" s="4"/>
      <c r="G85" s="4"/>
      <c r="H85" s="4"/>
      <c r="I85" s="4"/>
    </row>
    <row r="86" spans="1:9" x14ac:dyDescent="0.25">
      <c r="A86" s="4"/>
      <c r="B86" s="4"/>
      <c r="C86" s="4"/>
      <c r="D86" s="4">
        <v>2088</v>
      </c>
      <c r="E86" s="4" t="s">
        <v>101</v>
      </c>
      <c r="F86" s="4"/>
      <c r="G86" s="4"/>
      <c r="H86" s="4"/>
      <c r="I86" s="4"/>
    </row>
    <row r="87" spans="1:9" x14ac:dyDescent="0.25">
      <c r="A87" s="4"/>
      <c r="B87" s="4"/>
      <c r="C87" s="4"/>
      <c r="D87" s="4">
        <v>2089</v>
      </c>
      <c r="E87" s="4" t="s">
        <v>102</v>
      </c>
      <c r="F87" s="4"/>
      <c r="G87" s="4"/>
      <c r="H87" s="4"/>
      <c r="I87" s="4"/>
    </row>
    <row r="88" spans="1:9" x14ac:dyDescent="0.25">
      <c r="A88" s="4"/>
      <c r="B88" s="4"/>
      <c r="C88" s="4"/>
      <c r="D88" s="4">
        <v>2090</v>
      </c>
      <c r="E88" s="4" t="s">
        <v>103</v>
      </c>
      <c r="F88" s="4"/>
      <c r="G88" s="4"/>
      <c r="H88" s="4"/>
      <c r="I88" s="4"/>
    </row>
    <row r="89" spans="1:9" x14ac:dyDescent="0.25">
      <c r="A89" s="4"/>
      <c r="B89" s="4"/>
      <c r="C89" s="4"/>
      <c r="D89" s="4">
        <v>2091</v>
      </c>
      <c r="E89" s="4" t="s">
        <v>104</v>
      </c>
      <c r="F89" s="4"/>
      <c r="G89" s="4"/>
      <c r="H89" s="4"/>
      <c r="I89" s="4"/>
    </row>
    <row r="90" spans="1:9" x14ac:dyDescent="0.25">
      <c r="A90" s="4"/>
      <c r="B90" s="4"/>
      <c r="C90" s="4"/>
      <c r="D90" s="4">
        <v>2092</v>
      </c>
      <c r="E90" s="4" t="s">
        <v>105</v>
      </c>
      <c r="F90" s="4"/>
      <c r="G90" s="4"/>
      <c r="H90" s="4"/>
      <c r="I90" s="4"/>
    </row>
    <row r="91" spans="1:9" x14ac:dyDescent="0.25">
      <c r="A91" s="4"/>
      <c r="B91" s="4"/>
      <c r="C91" s="4"/>
      <c r="D91" s="4">
        <v>2093</v>
      </c>
      <c r="E91" s="4" t="s">
        <v>106</v>
      </c>
      <c r="F91" s="4"/>
      <c r="G91" s="4"/>
      <c r="H91" s="4"/>
      <c r="I91" s="4"/>
    </row>
    <row r="92" spans="1:9" x14ac:dyDescent="0.25">
      <c r="A92" s="4"/>
      <c r="B92" s="4"/>
      <c r="C92" s="4"/>
      <c r="D92" s="4">
        <v>2094</v>
      </c>
      <c r="E92" s="4" t="s">
        <v>107</v>
      </c>
      <c r="F92" s="4"/>
      <c r="G92" s="4"/>
      <c r="H92" s="4"/>
      <c r="I92" s="4"/>
    </row>
    <row r="93" spans="1:9" x14ac:dyDescent="0.25">
      <c r="A93" s="4"/>
      <c r="B93" s="4"/>
      <c r="C93" s="4"/>
      <c r="D93" s="4">
        <v>2095</v>
      </c>
      <c r="E93" s="4" t="s">
        <v>108</v>
      </c>
      <c r="F93" s="4"/>
      <c r="G93" s="4"/>
      <c r="H93" s="4"/>
      <c r="I93" s="4"/>
    </row>
    <row r="94" spans="1:9" x14ac:dyDescent="0.25">
      <c r="A94" s="4"/>
      <c r="B94" s="4"/>
      <c r="C94" s="4"/>
      <c r="D94" s="4">
        <v>2096</v>
      </c>
      <c r="E94" s="4" t="s">
        <v>109</v>
      </c>
      <c r="F94" s="4"/>
      <c r="G94" s="4"/>
      <c r="H94" s="4"/>
      <c r="I94" s="4"/>
    </row>
    <row r="95" spans="1:9" x14ac:dyDescent="0.25">
      <c r="A95" s="4"/>
      <c r="B95" s="4"/>
      <c r="C95" s="4"/>
      <c r="D95" s="4">
        <v>2097</v>
      </c>
      <c r="E95" s="4" t="s">
        <v>110</v>
      </c>
      <c r="F95" s="4"/>
      <c r="G95" s="4"/>
      <c r="H95" s="4"/>
      <c r="I95" s="4"/>
    </row>
    <row r="96" spans="1:9" x14ac:dyDescent="0.25">
      <c r="A96" s="4"/>
      <c r="B96" s="4"/>
      <c r="C96" s="4"/>
      <c r="D96" s="4">
        <v>2098</v>
      </c>
      <c r="E96" s="4" t="s">
        <v>111</v>
      </c>
      <c r="F96" s="4"/>
      <c r="G96" s="4"/>
      <c r="H96" s="4"/>
      <c r="I96" s="4"/>
    </row>
    <row r="97" spans="1:9" x14ac:dyDescent="0.25">
      <c r="A97" s="4"/>
      <c r="B97" s="4"/>
      <c r="C97" s="4"/>
      <c r="D97" s="4">
        <v>2099</v>
      </c>
      <c r="E97" s="4" t="s">
        <v>112</v>
      </c>
      <c r="F97" s="4"/>
      <c r="G97" s="4"/>
      <c r="H97" s="4"/>
      <c r="I97" s="4"/>
    </row>
    <row r="98" spans="1:9" x14ac:dyDescent="0.25">
      <c r="D98" s="4">
        <v>2100</v>
      </c>
      <c r="E98" s="4" t="s">
        <v>113</v>
      </c>
    </row>
  </sheetData>
  <sheetProtection password="C4E1" sheet="1" objects="1" scenarios="1" selectLockedCells="1"/>
  <mergeCells count="15">
    <mergeCell ref="D3:E3"/>
    <mergeCell ref="D5:E5"/>
    <mergeCell ref="D9:E9"/>
    <mergeCell ref="D10:E10"/>
    <mergeCell ref="D4:E4"/>
    <mergeCell ref="H4:I4"/>
    <mergeCell ref="H5:I5"/>
    <mergeCell ref="H9:I9"/>
    <mergeCell ref="H10:I10"/>
    <mergeCell ref="D6:E6"/>
    <mergeCell ref="D7:E7"/>
    <mergeCell ref="D8:E8"/>
    <mergeCell ref="H6:I6"/>
    <mergeCell ref="H7:I7"/>
    <mergeCell ref="H8:I8"/>
  </mergeCells>
  <hyperlinks>
    <hyperlink ref="D3:E3" location="Config!D3" tooltip="This is the cost per square." display="Square Cost"/>
    <hyperlink ref="D4:E4" location="Config!D4" tooltip="This is the value of the total bank." display="Total Bank"/>
    <hyperlink ref="D5:E5" location="Config!D5" tooltip="How much of the bank the 1st Quarter will pay." display="1st Quarter Value"/>
    <hyperlink ref="D6:E6" location="Config!D6" tooltip="How much of the bank the 2nd Quarter will pay." display="2nd Quarter Value"/>
    <hyperlink ref="D7:E7" location="Config!D7" tooltip="How much of the bank the 3rd Quarter will pay." display="3rd Quarter Value"/>
    <hyperlink ref="D8:E8" location="Config!D8" tooltip="How much of the bank the Final Score will be paid." display="Final Score Value"/>
    <hyperlink ref="D9:E9" location="Config!D9" tooltip="How much of the bank each neighbor will pay." display="Neighbor Value"/>
    <hyperlink ref="D10:E10" location="Config!D10" tooltip="How much of the bank each score change will pay." display="Score Change Valu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02"/>
  <sheetViews>
    <sheetView workbookViewId="0">
      <selection activeCell="L1" sqref="L1:Q3"/>
    </sheetView>
  </sheetViews>
  <sheetFormatPr defaultRowHeight="13.2" x14ac:dyDescent="0.25"/>
  <cols>
    <col min="1" max="1" width="8.88671875" style="40"/>
  </cols>
  <sheetData>
    <row r="1" spans="1:17" ht="13.8" thickBot="1" x14ac:dyDescent="0.3">
      <c r="A1" s="65" t="s">
        <v>117</v>
      </c>
      <c r="B1" s="66" t="s">
        <v>174</v>
      </c>
      <c r="C1" s="66" t="s">
        <v>175</v>
      </c>
      <c r="D1" s="66" t="s">
        <v>176</v>
      </c>
      <c r="E1" s="66" t="s">
        <v>177</v>
      </c>
      <c r="F1" s="66" t="s">
        <v>178</v>
      </c>
      <c r="G1" s="67" t="s">
        <v>179</v>
      </c>
      <c r="L1" s="121" t="s">
        <v>183</v>
      </c>
      <c r="M1" s="122"/>
      <c r="N1" s="122"/>
      <c r="O1" s="122"/>
      <c r="P1" s="122"/>
      <c r="Q1" s="123"/>
    </row>
    <row r="2" spans="1:17" x14ac:dyDescent="0.25">
      <c r="A2" s="68" t="str">
        <f>Squares!J8</f>
        <v>Abigail</v>
      </c>
      <c r="B2" s="69">
        <f>(COUNTIF(Squares!$I$46:$M$84,A2)*100)</f>
        <v>100</v>
      </c>
      <c r="C2" s="69">
        <f ca="1">IFERROR(HLOOKUP(A2,Squares!$A$20:$M$21,2,FALSE),0)</f>
        <v>0</v>
      </c>
      <c r="D2" s="69">
        <f ca="1">IFERROR(HLOOKUP(A2,Squares!$A$27:$M$28,2,FALSE),0)</f>
        <v>0</v>
      </c>
      <c r="E2" s="69">
        <f ca="1">IFERROR(HLOOKUP(A2,Squares!$A$34:$M$35,2,FALSE),0)</f>
        <v>0</v>
      </c>
      <c r="F2" s="69">
        <f ca="1">IFERROR(HLOOKUP(A2,Squares!$A$41:$M$42,2,FALSE),0)</f>
        <v>0</v>
      </c>
      <c r="G2" s="69">
        <f t="shared" ref="G2:G33" ca="1" si="0">SUM(B2:F2)</f>
        <v>100</v>
      </c>
      <c r="L2" s="124"/>
      <c r="M2" s="125"/>
      <c r="N2" s="125"/>
      <c r="O2" s="125"/>
      <c r="P2" s="125"/>
      <c r="Q2" s="126"/>
    </row>
    <row r="3" spans="1:17" ht="13.8" thickBot="1" x14ac:dyDescent="0.3">
      <c r="A3" s="68" t="str">
        <f>Squares!H11</f>
        <v>Adam</v>
      </c>
      <c r="B3" s="69">
        <f>(COUNTIF(Squares!$I$46:$M$84,A3)*100)</f>
        <v>0</v>
      </c>
      <c r="C3" s="69">
        <f ca="1">IFERROR(HLOOKUP(A3,Squares!$A$20:$M$21,2,FALSE),0)</f>
        <v>0</v>
      </c>
      <c r="D3" s="69">
        <f ca="1">IFERROR(HLOOKUP(A3,Squares!$A$27:$M$28,2,FALSE),0)</f>
        <v>0</v>
      </c>
      <c r="E3" s="69">
        <f ca="1">IFERROR(HLOOKUP(A3,Squares!$A$34:$M$35,2,FALSE),0)</f>
        <v>0</v>
      </c>
      <c r="F3" s="69">
        <f ca="1">IFERROR(HLOOKUP(A3,Squares!$A$41:$M$42,2,FALSE),0)</f>
        <v>0</v>
      </c>
      <c r="G3" s="69">
        <f t="shared" ca="1" si="0"/>
        <v>0</v>
      </c>
      <c r="L3" s="127"/>
      <c r="M3" s="128"/>
      <c r="N3" s="128"/>
      <c r="O3" s="128"/>
      <c r="P3" s="128"/>
      <c r="Q3" s="129"/>
    </row>
    <row r="4" spans="1:17" x14ac:dyDescent="0.25">
      <c r="A4" s="69" t="str">
        <f>Squares!E13</f>
        <v>Aiden</v>
      </c>
      <c r="B4" s="69">
        <f>(COUNTIF(Squares!$I$46:$M$84,A4)*100)</f>
        <v>0</v>
      </c>
      <c r="C4" s="69">
        <f ca="1">IFERROR(HLOOKUP(A4,Squares!$A$20:$M$21,2,FALSE),0)</f>
        <v>0</v>
      </c>
      <c r="D4" s="69">
        <f ca="1">IFERROR(HLOOKUP(A4,Squares!$A$27:$M$28,2,FALSE),0)</f>
        <v>0</v>
      </c>
      <c r="E4" s="69">
        <f ca="1">IFERROR(HLOOKUP(A4,Squares!$A$34:$M$35,2,FALSE),0)</f>
        <v>0</v>
      </c>
      <c r="F4" s="69">
        <f ca="1">IFERROR(HLOOKUP(A4,Squares!$A$41:$M$42,2,FALSE),0)</f>
        <v>0</v>
      </c>
      <c r="G4" s="69">
        <f t="shared" ca="1" si="0"/>
        <v>0</v>
      </c>
    </row>
    <row r="5" spans="1:17" x14ac:dyDescent="0.25">
      <c r="A5" s="69" t="str">
        <f>Squares!E9</f>
        <v>Alexander</v>
      </c>
      <c r="B5" s="69">
        <f>(COUNTIF(Squares!$I$46:$M$84,A5)*100)</f>
        <v>0</v>
      </c>
      <c r="C5" s="69">
        <f ca="1">IFERROR(HLOOKUP(A5,Squares!$A$20:$M$21,2,FALSE),0)</f>
        <v>0</v>
      </c>
      <c r="D5" s="69">
        <f ca="1">IFERROR(HLOOKUP(A5,Squares!$A$27:$M$28,2,FALSE),0)</f>
        <v>0</v>
      </c>
      <c r="E5" s="69">
        <f ca="1">IFERROR(HLOOKUP(A5,Squares!$A$34:$M$35,2,FALSE),0)</f>
        <v>0</v>
      </c>
      <c r="F5" s="69">
        <f ca="1">IFERROR(HLOOKUP(A5,Squares!$A$41:$M$42,2,FALSE),0)</f>
        <v>0</v>
      </c>
      <c r="G5" s="69">
        <f t="shared" ca="1" si="0"/>
        <v>0</v>
      </c>
    </row>
    <row r="6" spans="1:17" x14ac:dyDescent="0.25">
      <c r="A6" s="68" t="str">
        <f>Squares!L9</f>
        <v>Alice</v>
      </c>
      <c r="B6" s="69">
        <f>(COUNTIF(Squares!$I$46:$M$84,A6)*100)</f>
        <v>0</v>
      </c>
      <c r="C6" s="69">
        <f ca="1">IFERROR(HLOOKUP(A6,Squares!$A$20:$M$21,2,FALSE),0)</f>
        <v>0</v>
      </c>
      <c r="D6" s="69">
        <f ca="1">IFERROR(HLOOKUP(A6,Squares!$A$27:$M$28,2,FALSE),0)</f>
        <v>0</v>
      </c>
      <c r="E6" s="69">
        <f ca="1">IFERROR(HLOOKUP(A6,Squares!$A$34:$M$35,2,FALSE),0)</f>
        <v>0</v>
      </c>
      <c r="F6" s="69">
        <f ca="1">IFERROR(HLOOKUP(A6,Squares!$A$41:$M$42,2,FALSE),0)</f>
        <v>0</v>
      </c>
      <c r="G6" s="69">
        <f t="shared" ca="1" si="0"/>
        <v>0</v>
      </c>
    </row>
    <row r="7" spans="1:17" x14ac:dyDescent="0.25">
      <c r="A7" s="68" t="str">
        <f>Squares!I7</f>
        <v>Amelia</v>
      </c>
      <c r="B7" s="69">
        <f>(COUNTIF(Squares!$I$46:$M$84,A7)*100)</f>
        <v>0</v>
      </c>
      <c r="C7" s="69">
        <f ca="1">IFERROR(HLOOKUP(A7,Squares!$A$20:$M$21,2,FALSE),0)</f>
        <v>0</v>
      </c>
      <c r="D7" s="69">
        <f ca="1">IFERROR(HLOOKUP(A7,Squares!$A$27:$M$28,2,FALSE),0)</f>
        <v>0</v>
      </c>
      <c r="E7" s="69">
        <f ca="1">IFERROR(HLOOKUP(A7,Squares!$A$34:$M$35,2,FALSE),0)</f>
        <v>0</v>
      </c>
      <c r="F7" s="69">
        <f ca="1">IFERROR(HLOOKUP(A7,Squares!$A$41:$M$42,2,FALSE),0)</f>
        <v>0</v>
      </c>
      <c r="G7" s="69">
        <f t="shared" ca="1" si="0"/>
        <v>0</v>
      </c>
    </row>
    <row r="8" spans="1:17" x14ac:dyDescent="0.25">
      <c r="A8" s="68" t="str">
        <f>Squares!G13</f>
        <v>Andy</v>
      </c>
      <c r="B8" s="69">
        <f>(COUNTIF(Squares!$I$46:$M$84,A8)*100)</f>
        <v>0</v>
      </c>
      <c r="C8" s="69">
        <f ca="1">IFERROR(HLOOKUP(A8,Squares!$A$20:$M$21,2,FALSE),0)</f>
        <v>0</v>
      </c>
      <c r="D8" s="69">
        <f ca="1">IFERROR(HLOOKUP(A8,Squares!$A$27:$M$28,2,FALSE),0)</f>
        <v>0</v>
      </c>
      <c r="E8" s="69">
        <f ca="1">IFERROR(HLOOKUP(A8,Squares!$A$34:$M$35,2,FALSE),0)</f>
        <v>0</v>
      </c>
      <c r="F8" s="69">
        <f ca="1">IFERROR(HLOOKUP(A8,Squares!$A$41:$M$42,2,FALSE),0)</f>
        <v>0</v>
      </c>
      <c r="G8" s="69">
        <f t="shared" ca="1" si="0"/>
        <v>0</v>
      </c>
    </row>
    <row r="9" spans="1:17" x14ac:dyDescent="0.25">
      <c r="A9" s="68" t="str">
        <f>Squares!M5</f>
        <v>Anna</v>
      </c>
      <c r="B9" s="69">
        <f>(COUNTIF(Squares!$I$46:$M$84,A9)*100)</f>
        <v>0</v>
      </c>
      <c r="C9" s="69">
        <f ca="1">IFERROR(HLOOKUP(A9,Squares!$A$20:$M$21,2,FALSE),0)</f>
        <v>0</v>
      </c>
      <c r="D9" s="69">
        <f ca="1">IFERROR(HLOOKUP(A9,Squares!$A$27:$M$28,2,FALSE),0)</f>
        <v>0</v>
      </c>
      <c r="E9" s="69">
        <f ca="1">IFERROR(HLOOKUP(A9,Squares!$A$34:$M$35,2,FALSE),0)</f>
        <v>0</v>
      </c>
      <c r="F9" s="69">
        <f ca="1">IFERROR(HLOOKUP(A9,Squares!$A$41:$M$42,2,FALSE),0)</f>
        <v>0</v>
      </c>
      <c r="G9" s="69">
        <f t="shared" ca="1" si="0"/>
        <v>0</v>
      </c>
    </row>
    <row r="10" spans="1:17" x14ac:dyDescent="0.25">
      <c r="A10" s="68" t="str">
        <f>Squares!G6</f>
        <v>Anthony</v>
      </c>
      <c r="B10" s="69">
        <f>(COUNTIF(Squares!$I$46:$M$84,A10)*100)</f>
        <v>100</v>
      </c>
      <c r="C10" s="69">
        <f ca="1">IFERROR(HLOOKUP(A10,Squares!$A$20:$M$21,2,FALSE),0)</f>
        <v>0</v>
      </c>
      <c r="D10" s="69">
        <f ca="1">IFERROR(HLOOKUP(A10,Squares!$A$27:$M$28,2,FALSE),0)</f>
        <v>0</v>
      </c>
      <c r="E10" s="69">
        <f ca="1">IFERROR(HLOOKUP(A10,Squares!$A$34:$M$35,2,FALSE),0)</f>
        <v>0</v>
      </c>
      <c r="F10" s="69">
        <f ca="1">IFERROR(HLOOKUP(A10,Squares!$A$41:$M$42,2,FALSE),0)</f>
        <v>0</v>
      </c>
      <c r="G10" s="69">
        <f t="shared" ca="1" si="0"/>
        <v>100</v>
      </c>
    </row>
    <row r="11" spans="1:17" x14ac:dyDescent="0.25">
      <c r="A11" s="68" t="str">
        <f>Squares!L12</f>
        <v>Audrey</v>
      </c>
      <c r="B11" s="69">
        <f>(COUNTIF(Squares!$I$46:$M$84,A11)*100)</f>
        <v>0</v>
      </c>
      <c r="C11" s="69">
        <f ca="1">IFERROR(HLOOKUP(A11,Squares!$A$20:$M$21,2,FALSE),0)</f>
        <v>0</v>
      </c>
      <c r="D11" s="69">
        <f ca="1">IFERROR(HLOOKUP(A11,Squares!$A$27:$M$28,2,FALSE),0)</f>
        <v>0</v>
      </c>
      <c r="E11" s="69">
        <f ca="1">IFERROR(HLOOKUP(A11,Squares!$A$34:$M$35,2,FALSE),0)</f>
        <v>0</v>
      </c>
      <c r="F11" s="69">
        <f ca="1">IFERROR(HLOOKUP(A11,Squares!$A$41:$M$42,2,FALSE),0)</f>
        <v>0</v>
      </c>
      <c r="G11" s="69">
        <f t="shared" ca="1" si="0"/>
        <v>0</v>
      </c>
    </row>
    <row r="12" spans="1:17" x14ac:dyDescent="0.25">
      <c r="A12" s="68" t="str">
        <f>Squares!I10</f>
        <v>Ava</v>
      </c>
      <c r="B12" s="69">
        <f>(COUNTIF(Squares!$I$46:$M$84,A12)*100)</f>
        <v>0</v>
      </c>
      <c r="C12" s="69">
        <f ca="1">IFERROR(HLOOKUP(A12,Squares!$A$20:$M$21,2,FALSE),0)</f>
        <v>0</v>
      </c>
      <c r="D12" s="69">
        <f ca="1">IFERROR(HLOOKUP(A12,Squares!$A$27:$M$28,2,FALSE),0)</f>
        <v>0</v>
      </c>
      <c r="E12" s="69">
        <f ca="1">IFERROR(HLOOKUP(A12,Squares!$A$34:$M$35,2,FALSE),0)</f>
        <v>0</v>
      </c>
      <c r="F12" s="69">
        <f ca="1">IFERROR(HLOOKUP(A12,Squares!$A$41:$M$42,2,FALSE),0)</f>
        <v>0</v>
      </c>
      <c r="G12" s="69">
        <f t="shared" ca="1" si="0"/>
        <v>0</v>
      </c>
    </row>
    <row r="13" spans="1:17" x14ac:dyDescent="0.25">
      <c r="A13" s="68" t="str">
        <f>Squares!L13</f>
        <v>Barbara</v>
      </c>
      <c r="B13" s="69">
        <f>(COUNTIF(Squares!$I$46:$M$84,A13)*100)</f>
        <v>100</v>
      </c>
      <c r="C13" s="69">
        <f ca="1">IFERROR(HLOOKUP(A13,Squares!$A$20:$M$21,2,FALSE),0)</f>
        <v>0</v>
      </c>
      <c r="D13" s="69">
        <f ca="1">IFERROR(HLOOKUP(A13,Squares!$A$27:$M$28,2,FALSE),0)</f>
        <v>0</v>
      </c>
      <c r="E13" s="69">
        <f ca="1">IFERROR(HLOOKUP(A13,Squares!$A$34:$M$35,2,FALSE),0)</f>
        <v>0</v>
      </c>
      <c r="F13" s="69">
        <f ca="1">IFERROR(HLOOKUP(A13,Squares!$A$41:$M$42,2,FALSE),0)</f>
        <v>100</v>
      </c>
      <c r="G13" s="69">
        <f t="shared" ca="1" si="0"/>
        <v>200</v>
      </c>
    </row>
    <row r="14" spans="1:17" x14ac:dyDescent="0.25">
      <c r="A14" s="69" t="str">
        <f>Squares!D12</f>
        <v>Benjamin</v>
      </c>
      <c r="B14" s="69">
        <f>(COUNTIF(Squares!$I$46:$M$84,A14)*100)</f>
        <v>100</v>
      </c>
      <c r="C14" s="69">
        <f ca="1">IFERROR(HLOOKUP(A14,Squares!$A$20:$M$21,2,FALSE),0)</f>
        <v>0</v>
      </c>
      <c r="D14" s="69">
        <f ca="1">IFERROR(HLOOKUP(A14,Squares!$A$27:$M$28,2,FALSE),0)</f>
        <v>0</v>
      </c>
      <c r="E14" s="69">
        <f ca="1">IFERROR(HLOOKUP(A14,Squares!$A$34:$M$35,2,FALSE),0)</f>
        <v>0</v>
      </c>
      <c r="F14" s="69">
        <f ca="1">IFERROR(HLOOKUP(A14,Squares!$A$41:$M$42,2,FALSE),0)</f>
        <v>0</v>
      </c>
      <c r="G14" s="69">
        <f t="shared" ca="1" si="0"/>
        <v>100</v>
      </c>
    </row>
    <row r="15" spans="1:17" x14ac:dyDescent="0.25">
      <c r="A15" s="68" t="str">
        <f>Squares!L7</f>
        <v>Caroline</v>
      </c>
      <c r="B15" s="69">
        <f>(COUNTIF(Squares!$I$46:$M$84,A15)*100)</f>
        <v>0</v>
      </c>
      <c r="C15" s="69">
        <f ca="1">IFERROR(HLOOKUP(A15,Squares!$A$20:$M$21,2,FALSE),0)</f>
        <v>0</v>
      </c>
      <c r="D15" s="69">
        <f ca="1">IFERROR(HLOOKUP(A15,Squares!$A$27:$M$28,2,FALSE),0)</f>
        <v>0</v>
      </c>
      <c r="E15" s="69">
        <f ca="1">IFERROR(HLOOKUP(A15,Squares!$A$34:$M$35,2,FALSE),0)</f>
        <v>0</v>
      </c>
      <c r="F15" s="69">
        <f ca="1">IFERROR(HLOOKUP(A15,Squares!$A$41:$M$42,2,FALSE),0)</f>
        <v>0</v>
      </c>
      <c r="G15" s="69">
        <f t="shared" ca="1" si="0"/>
        <v>0</v>
      </c>
    </row>
    <row r="16" spans="1:17" x14ac:dyDescent="0.25">
      <c r="A16" s="68" t="str">
        <f>Squares!G10</f>
        <v>Charles</v>
      </c>
      <c r="B16" s="69">
        <f>(COUNTIF(Squares!$I$46:$M$84,A16)*100)</f>
        <v>0</v>
      </c>
      <c r="C16" s="69">
        <f ca="1">IFERROR(HLOOKUP(A16,Squares!$A$20:$M$21,2,FALSE),0)</f>
        <v>0</v>
      </c>
      <c r="D16" s="69">
        <f ca="1">IFERROR(HLOOKUP(A16,Squares!$A$27:$M$28,2,FALSE),0)</f>
        <v>0</v>
      </c>
      <c r="E16" s="69">
        <f ca="1">IFERROR(HLOOKUP(A16,Squares!$A$34:$M$35,2,FALSE),0)</f>
        <v>0</v>
      </c>
      <c r="F16" s="69">
        <f ca="1">IFERROR(HLOOKUP(A16,Squares!$A$41:$M$42,2,FALSE),0)</f>
        <v>0</v>
      </c>
      <c r="G16" s="69">
        <f t="shared" ca="1" si="0"/>
        <v>0</v>
      </c>
    </row>
    <row r="17" spans="1:7" x14ac:dyDescent="0.25">
      <c r="A17" s="68" t="str">
        <f>Squares!I6</f>
        <v>Charlotte</v>
      </c>
      <c r="B17" s="69">
        <f>(COUNTIF(Squares!$I$46:$M$84,A17)*100)</f>
        <v>0</v>
      </c>
      <c r="C17" s="69">
        <f ca="1">IFERROR(HLOOKUP(A17,Squares!$A$20:$M$21,2,FALSE),0)</f>
        <v>100</v>
      </c>
      <c r="D17" s="69">
        <f ca="1">IFERROR(HLOOKUP(A17,Squares!$A$27:$M$28,2,FALSE),0)</f>
        <v>0</v>
      </c>
      <c r="E17" s="69">
        <f ca="1">IFERROR(HLOOKUP(A17,Squares!$A$34:$M$35,2,FALSE),0)</f>
        <v>0</v>
      </c>
      <c r="F17" s="69">
        <f ca="1">IFERROR(HLOOKUP(A17,Squares!$A$41:$M$42,2,FALSE),0)</f>
        <v>0</v>
      </c>
      <c r="G17" s="69">
        <f t="shared" ca="1" si="0"/>
        <v>100</v>
      </c>
    </row>
    <row r="18" spans="1:7" x14ac:dyDescent="0.25">
      <c r="A18" s="68" t="str">
        <f>Squares!J6</f>
        <v>Chloe</v>
      </c>
      <c r="B18" s="69">
        <f>(COUNTIF(Squares!$I$46:$M$84,A18)*100)</f>
        <v>200</v>
      </c>
      <c r="C18" s="69">
        <f>IFERROR(HLOOKUP(A18,Squares!$A$20:$M$21,2,FALSE),0)</f>
        <v>1000</v>
      </c>
      <c r="D18" s="69">
        <f ca="1">IFERROR(HLOOKUP(A18,Squares!$A$27:$M$28,2,FALSE),0)</f>
        <v>0</v>
      </c>
      <c r="E18" s="69">
        <f ca="1">IFERROR(HLOOKUP(A18,Squares!$A$34:$M$35,2,FALSE),0)</f>
        <v>0</v>
      </c>
      <c r="F18" s="69">
        <f ca="1">IFERROR(HLOOKUP(A18,Squares!$A$41:$M$42,2,FALSE),0)</f>
        <v>0</v>
      </c>
      <c r="G18" s="69">
        <f t="shared" ca="1" si="0"/>
        <v>1200</v>
      </c>
    </row>
    <row r="19" spans="1:7" x14ac:dyDescent="0.25">
      <c r="A19" s="68" t="str">
        <f>Squares!G11</f>
        <v>Chris</v>
      </c>
      <c r="B19" s="69">
        <f>(COUNTIF(Squares!$I$46:$M$84,A19)*100)</f>
        <v>100</v>
      </c>
      <c r="C19" s="69">
        <f ca="1">IFERROR(HLOOKUP(A19,Squares!$A$20:$M$21,2,FALSE),0)</f>
        <v>0</v>
      </c>
      <c r="D19" s="69">
        <f ca="1">IFERROR(HLOOKUP(A19,Squares!$A$27:$M$28,2,FALSE),0)</f>
        <v>0</v>
      </c>
      <c r="E19" s="69">
        <f ca="1">IFERROR(HLOOKUP(A19,Squares!$A$34:$M$35,2,FALSE),0)</f>
        <v>0</v>
      </c>
      <c r="F19" s="69">
        <f ca="1">IFERROR(HLOOKUP(A19,Squares!$A$41:$M$42,2,FALSE),0)</f>
        <v>0</v>
      </c>
      <c r="G19" s="69">
        <f t="shared" ca="1" si="0"/>
        <v>100</v>
      </c>
    </row>
    <row r="20" spans="1:7" x14ac:dyDescent="0.25">
      <c r="A20" s="68" t="str">
        <f>Squares!H10</f>
        <v>Colton</v>
      </c>
      <c r="B20" s="69">
        <f>(COUNTIF(Squares!$I$46:$M$84,A20)*100)</f>
        <v>0</v>
      </c>
      <c r="C20" s="69">
        <f ca="1">IFERROR(HLOOKUP(A20,Squares!$A$20:$M$21,2,FALSE),0)</f>
        <v>0</v>
      </c>
      <c r="D20" s="69">
        <f ca="1">IFERROR(HLOOKUP(A20,Squares!$A$27:$M$28,2,FALSE),0)</f>
        <v>0</v>
      </c>
      <c r="E20" s="69">
        <f ca="1">IFERROR(HLOOKUP(A20,Squares!$A$34:$M$35,2,FALSE),0)</f>
        <v>0</v>
      </c>
      <c r="F20" s="69">
        <f ca="1">IFERROR(HLOOKUP(A20,Squares!$A$41:$M$42,2,FALSE),0)</f>
        <v>0</v>
      </c>
      <c r="G20" s="69">
        <f t="shared" ca="1" si="0"/>
        <v>0</v>
      </c>
    </row>
    <row r="21" spans="1:7" x14ac:dyDescent="0.25">
      <c r="A21" s="69" t="str">
        <f>Squares!E6</f>
        <v>Daniel</v>
      </c>
      <c r="B21" s="69">
        <f>(COUNTIF(Squares!$I$46:$M$84,A21)*100)</f>
        <v>100</v>
      </c>
      <c r="C21" s="69">
        <f ca="1">IFERROR(HLOOKUP(A21,Squares!$A$20:$M$21,2,FALSE),0)</f>
        <v>0</v>
      </c>
      <c r="D21" s="69">
        <f ca="1">IFERROR(HLOOKUP(A21,Squares!$A$27:$M$28,2,FALSE),0)</f>
        <v>0</v>
      </c>
      <c r="E21" s="69">
        <f>IFERROR(HLOOKUP(A21,Squares!$A$34:$M$35,2,FALSE),0)</f>
        <v>1000</v>
      </c>
      <c r="F21" s="69">
        <f ca="1">IFERROR(HLOOKUP(A21,Squares!$A$41:$M$42,2,FALSE),0)</f>
        <v>0</v>
      </c>
      <c r="G21" s="69">
        <f t="shared" ca="1" si="0"/>
        <v>1100</v>
      </c>
    </row>
    <row r="22" spans="1:7" x14ac:dyDescent="0.25">
      <c r="A22" s="68" t="str">
        <f>Squares!H13</f>
        <v>David</v>
      </c>
      <c r="B22" s="69">
        <f>(COUNTIF(Squares!$I$46:$M$84,A22)*100)</f>
        <v>0</v>
      </c>
      <c r="C22" s="69">
        <f ca="1">IFERROR(HLOOKUP(A22,Squares!$A$20:$M$21,2,FALSE),0)</f>
        <v>0</v>
      </c>
      <c r="D22" s="69">
        <f ca="1">IFERROR(HLOOKUP(A22,Squares!$A$27:$M$28,2,FALSE),0)</f>
        <v>0</v>
      </c>
      <c r="E22" s="69">
        <f ca="1">IFERROR(HLOOKUP(A22,Squares!$A$34:$M$35,2,FALSE),0)</f>
        <v>0</v>
      </c>
      <c r="F22" s="69">
        <f ca="1">IFERROR(HLOOKUP(A22,Squares!$A$41:$M$42,2,FALSE),0)</f>
        <v>0</v>
      </c>
      <c r="G22" s="69">
        <f t="shared" ca="1" si="0"/>
        <v>0</v>
      </c>
    </row>
    <row r="23" spans="1:7" x14ac:dyDescent="0.25">
      <c r="A23" s="68" t="str">
        <f>Squares!K4</f>
        <v>Donna</v>
      </c>
      <c r="B23" s="69">
        <f>(COUNTIF(Squares!$I$46:$M$84,A23)*100)</f>
        <v>0</v>
      </c>
      <c r="C23" s="69">
        <f ca="1">IFERROR(HLOOKUP(A23,Squares!$A$20:$M$21,2,FALSE),0)</f>
        <v>0</v>
      </c>
      <c r="D23" s="69">
        <f ca="1">IFERROR(HLOOKUP(A23,Squares!$A$27:$M$28,2,FALSE),0)</f>
        <v>0</v>
      </c>
      <c r="E23" s="69">
        <f ca="1">IFERROR(HLOOKUP(A23,Squares!$A$34:$M$35,2,FALSE),0)</f>
        <v>0</v>
      </c>
      <c r="F23" s="69">
        <f ca="1">IFERROR(HLOOKUP(A23,Squares!$A$41:$M$42,2,FALSE),0)</f>
        <v>0</v>
      </c>
      <c r="G23" s="69">
        <f t="shared" ca="1" si="0"/>
        <v>0</v>
      </c>
    </row>
    <row r="24" spans="1:7" x14ac:dyDescent="0.25">
      <c r="A24" s="68" t="str">
        <f>Squares!H8</f>
        <v>Donnie</v>
      </c>
      <c r="B24" s="69">
        <f>(COUNTIF(Squares!$I$46:$M$84,A24)*100)</f>
        <v>0</v>
      </c>
      <c r="C24" s="69">
        <f ca="1">IFERROR(HLOOKUP(A24,Squares!$A$20:$M$21,2,FALSE),0)</f>
        <v>0</v>
      </c>
      <c r="D24" s="69">
        <f ca="1">IFERROR(HLOOKUP(A24,Squares!$A$27:$M$28,2,FALSE),0)</f>
        <v>0</v>
      </c>
      <c r="E24" s="69">
        <f ca="1">IFERROR(HLOOKUP(A24,Squares!$A$34:$M$35,2,FALSE),0)</f>
        <v>0</v>
      </c>
      <c r="F24" s="69">
        <f ca="1">IFERROR(HLOOKUP(A24,Squares!$A$41:$M$42,2,FALSE),0)</f>
        <v>0</v>
      </c>
      <c r="G24" s="69">
        <f t="shared" ca="1" si="0"/>
        <v>0</v>
      </c>
    </row>
    <row r="25" spans="1:7" x14ac:dyDescent="0.25">
      <c r="A25" s="68" t="str">
        <f>Squares!F10</f>
        <v>Dylan</v>
      </c>
      <c r="B25" s="69">
        <f>(COUNTIF(Squares!$I$46:$M$84,A25)*100)</f>
        <v>0</v>
      </c>
      <c r="C25" s="69">
        <f ca="1">IFERROR(HLOOKUP(A25,Squares!$A$20:$M$21,2,FALSE),0)</f>
        <v>0</v>
      </c>
      <c r="D25" s="69">
        <f ca="1">IFERROR(HLOOKUP(A25,Squares!$A$27:$M$28,2,FALSE),0)</f>
        <v>0</v>
      </c>
      <c r="E25" s="69">
        <f ca="1">IFERROR(HLOOKUP(A25,Squares!$A$34:$M$35,2,FALSE),0)</f>
        <v>0</v>
      </c>
      <c r="F25" s="69">
        <f ca="1">IFERROR(HLOOKUP(A25,Squares!$A$41:$M$42,2,FALSE),0)</f>
        <v>0</v>
      </c>
      <c r="G25" s="69">
        <f t="shared" ca="1" si="0"/>
        <v>0</v>
      </c>
    </row>
    <row r="26" spans="1:7" x14ac:dyDescent="0.25">
      <c r="A26" s="68" t="str">
        <f>Squares!H12</f>
        <v>Eddie</v>
      </c>
      <c r="B26" s="69">
        <f>(COUNTIF(Squares!$I$46:$M$84,A26)*100)</f>
        <v>0</v>
      </c>
      <c r="C26" s="69">
        <f ca="1">IFERROR(HLOOKUP(A26,Squares!$A$20:$M$21,2,FALSE),0)</f>
        <v>0</v>
      </c>
      <c r="D26" s="69">
        <f ca="1">IFERROR(HLOOKUP(A26,Squares!$A$27:$M$28,2,FALSE),0)</f>
        <v>0</v>
      </c>
      <c r="E26" s="69">
        <f ca="1">IFERROR(HLOOKUP(A26,Squares!$A$34:$M$35,2,FALSE),0)</f>
        <v>0</v>
      </c>
      <c r="F26" s="69">
        <f ca="1">IFERROR(HLOOKUP(A26,Squares!$A$41:$M$42,2,FALSE),0)</f>
        <v>0</v>
      </c>
      <c r="G26" s="69">
        <f t="shared" ca="1" si="0"/>
        <v>0</v>
      </c>
    </row>
    <row r="27" spans="1:7" x14ac:dyDescent="0.25">
      <c r="A27" s="68" t="str">
        <f>Squares!H5</f>
        <v>Eli</v>
      </c>
      <c r="B27" s="69">
        <f>(COUNTIF(Squares!$I$46:$M$84,A27)*100)</f>
        <v>0</v>
      </c>
      <c r="C27" s="69">
        <f ca="1">IFERROR(HLOOKUP(A27,Squares!$A$20:$M$21,2,FALSE),0)</f>
        <v>0</v>
      </c>
      <c r="D27" s="69">
        <f ca="1">IFERROR(HLOOKUP(A27,Squares!$A$27:$M$28,2,FALSE),0)</f>
        <v>0</v>
      </c>
      <c r="E27" s="69">
        <f ca="1">IFERROR(HLOOKUP(A27,Squares!$A$34:$M$35,2,FALSE),0)</f>
        <v>0</v>
      </c>
      <c r="F27" s="69">
        <f ca="1">IFERROR(HLOOKUP(A27,Squares!$A$41:$M$42,2,FALSE),0)</f>
        <v>0</v>
      </c>
      <c r="G27" s="69">
        <f t="shared" ca="1" si="0"/>
        <v>0</v>
      </c>
    </row>
    <row r="28" spans="1:7" x14ac:dyDescent="0.25">
      <c r="A28" s="69" t="str">
        <f>Squares!D8</f>
        <v>Elijah</v>
      </c>
      <c r="B28" s="69">
        <f>(COUNTIF(Squares!$I$46:$M$84,A28)*100)</f>
        <v>200</v>
      </c>
      <c r="C28" s="69">
        <f ca="1">IFERROR(HLOOKUP(A28,Squares!$A$20:$M$21,2,FALSE),0)</f>
        <v>0</v>
      </c>
      <c r="D28" s="69">
        <f>IFERROR(HLOOKUP(A28,Squares!$A$27:$M$28,2,FALSE),0)</f>
        <v>1000</v>
      </c>
      <c r="E28" s="69">
        <f ca="1">IFERROR(HLOOKUP(A28,Squares!$A$34:$M$35,2,FALSE),0)</f>
        <v>0</v>
      </c>
      <c r="F28" s="69">
        <f ca="1">IFERROR(HLOOKUP(A28,Squares!$A$41:$M$42,2,FALSE),0)</f>
        <v>0</v>
      </c>
      <c r="G28" s="69">
        <f t="shared" ca="1" si="0"/>
        <v>1200</v>
      </c>
    </row>
    <row r="29" spans="1:7" x14ac:dyDescent="0.25">
      <c r="A29" s="68" t="str">
        <f>Squares!J4</f>
        <v>Elizabeth</v>
      </c>
      <c r="B29" s="69">
        <f>(COUNTIF(Squares!$I$46:$M$84,A29)*100)</f>
        <v>100</v>
      </c>
      <c r="C29" s="69">
        <f ca="1">IFERROR(HLOOKUP(A29,Squares!$A$20:$M$21,2,FALSE),0)</f>
        <v>0</v>
      </c>
      <c r="D29" s="69">
        <f ca="1">IFERROR(HLOOKUP(A29,Squares!$A$27:$M$28,2,FALSE),0)</f>
        <v>0</v>
      </c>
      <c r="E29" s="69">
        <f ca="1">IFERROR(HLOOKUP(A29,Squares!$A$34:$M$35,2,FALSE),0)</f>
        <v>0</v>
      </c>
      <c r="F29" s="69">
        <f ca="1">IFERROR(HLOOKUP(A29,Squares!$A$41:$M$42,2,FALSE),0)</f>
        <v>0</v>
      </c>
      <c r="G29" s="69">
        <f t="shared" ca="1" si="0"/>
        <v>100</v>
      </c>
    </row>
    <row r="30" spans="1:7" x14ac:dyDescent="0.25">
      <c r="A30" s="68" t="str">
        <f>Squares!J9</f>
        <v>Ella</v>
      </c>
      <c r="B30" s="69">
        <f>(COUNTIF(Squares!$I$46:$M$84,A30)*100)</f>
        <v>0</v>
      </c>
      <c r="C30" s="69">
        <f ca="1">IFERROR(HLOOKUP(A30,Squares!$A$20:$M$21,2,FALSE),0)</f>
        <v>0</v>
      </c>
      <c r="D30" s="69">
        <f ca="1">IFERROR(HLOOKUP(A30,Squares!$A$27:$M$28,2,FALSE),0)</f>
        <v>0</v>
      </c>
      <c r="E30" s="69">
        <f ca="1">IFERROR(HLOOKUP(A30,Squares!$A$34:$M$35,2,FALSE),0)</f>
        <v>0</v>
      </c>
      <c r="F30" s="69">
        <f ca="1">IFERROR(HLOOKUP(A30,Squares!$A$41:$M$42,2,FALSE),0)</f>
        <v>0</v>
      </c>
      <c r="G30" s="69">
        <f t="shared" ca="1" si="0"/>
        <v>0</v>
      </c>
    </row>
    <row r="31" spans="1:7" x14ac:dyDescent="0.25">
      <c r="A31" s="68" t="str">
        <f>Squares!J5</f>
        <v>Emily</v>
      </c>
      <c r="B31" s="69">
        <f>(COUNTIF(Squares!$I$46:$M$84,A31)*100)</f>
        <v>0</v>
      </c>
      <c r="C31" s="69">
        <f ca="1">IFERROR(HLOOKUP(A31,Squares!$A$20:$M$21,2,FALSE),0)</f>
        <v>100</v>
      </c>
      <c r="D31" s="69">
        <f ca="1">IFERROR(HLOOKUP(A31,Squares!$A$27:$M$28,2,FALSE),0)</f>
        <v>0</v>
      </c>
      <c r="E31" s="69">
        <f ca="1">IFERROR(HLOOKUP(A31,Squares!$A$34:$M$35,2,FALSE),0)</f>
        <v>0</v>
      </c>
      <c r="F31" s="69">
        <f ca="1">IFERROR(HLOOKUP(A31,Squares!$A$41:$M$42,2,FALSE),0)</f>
        <v>0</v>
      </c>
      <c r="G31" s="69">
        <f t="shared" ca="1" si="0"/>
        <v>100</v>
      </c>
    </row>
    <row r="32" spans="1:7" x14ac:dyDescent="0.25">
      <c r="A32" s="68" t="str">
        <f>Squares!I5</f>
        <v>Emma</v>
      </c>
      <c r="B32" s="69">
        <f>(COUNTIF(Squares!$I$46:$M$84,A32)*100)</f>
        <v>0</v>
      </c>
      <c r="C32" s="69">
        <f ca="1">IFERROR(HLOOKUP(A32,Squares!$A$20:$M$21,2,FALSE),0)</f>
        <v>0</v>
      </c>
      <c r="D32" s="69">
        <f ca="1">IFERROR(HLOOKUP(A32,Squares!$A$27:$M$28,2,FALSE),0)</f>
        <v>0</v>
      </c>
      <c r="E32" s="69">
        <f ca="1">IFERROR(HLOOKUP(A32,Squares!$A$34:$M$35,2,FALSE),0)</f>
        <v>0</v>
      </c>
      <c r="F32" s="69">
        <f ca="1">IFERROR(HLOOKUP(A32,Squares!$A$41:$M$42,2,FALSE),0)</f>
        <v>0</v>
      </c>
      <c r="G32" s="69">
        <f t="shared" ca="1" si="0"/>
        <v>0</v>
      </c>
    </row>
    <row r="33" spans="1:7" x14ac:dyDescent="0.25">
      <c r="A33" s="69" t="str">
        <f>Squares!E12</f>
        <v>Ethan</v>
      </c>
      <c r="B33" s="69">
        <f>(COUNTIF(Squares!$I$46:$M$84,A33)*100)</f>
        <v>0</v>
      </c>
      <c r="C33" s="69">
        <f ca="1">IFERROR(HLOOKUP(A33,Squares!$A$20:$M$21,2,FALSE),0)</f>
        <v>0</v>
      </c>
      <c r="D33" s="69">
        <f ca="1">IFERROR(HLOOKUP(A33,Squares!$A$27:$M$28,2,FALSE),0)</f>
        <v>0</v>
      </c>
      <c r="E33" s="69">
        <f ca="1">IFERROR(HLOOKUP(A33,Squares!$A$34:$M$35,2,FALSE),0)</f>
        <v>0</v>
      </c>
      <c r="F33" s="69">
        <f ca="1">IFERROR(HLOOKUP(A33,Squares!$A$41:$M$42,2,FALSE),0)</f>
        <v>0</v>
      </c>
      <c r="G33" s="69">
        <f t="shared" ca="1" si="0"/>
        <v>0</v>
      </c>
    </row>
    <row r="34" spans="1:7" x14ac:dyDescent="0.25">
      <c r="A34" s="68" t="str">
        <f>Squares!F13</f>
        <v>George</v>
      </c>
      <c r="B34" s="69">
        <f>(COUNTIF(Squares!$I$46:$M$84,A34)*100)</f>
        <v>0</v>
      </c>
      <c r="C34" s="69">
        <f ca="1">IFERROR(HLOOKUP(A34,Squares!$A$20:$M$21,2,FALSE),0)</f>
        <v>0</v>
      </c>
      <c r="D34" s="69">
        <f ca="1">IFERROR(HLOOKUP(A34,Squares!$A$27:$M$28,2,FALSE),0)</f>
        <v>0</v>
      </c>
      <c r="E34" s="69">
        <f ca="1">IFERROR(HLOOKUP(A34,Squares!$A$34:$M$35,2,FALSE),0)</f>
        <v>0</v>
      </c>
      <c r="F34" s="69">
        <f ca="1">IFERROR(HLOOKUP(A34,Squares!$A$41:$M$42,2,FALSE),0)</f>
        <v>0</v>
      </c>
      <c r="G34" s="69">
        <f t="shared" ref="G34:G65" ca="1" si="1">SUM(B34:F34)</f>
        <v>0</v>
      </c>
    </row>
    <row r="35" spans="1:7" x14ac:dyDescent="0.25">
      <c r="A35" s="68" t="str">
        <f>Squares!J13</f>
        <v>Grace</v>
      </c>
      <c r="B35" s="69">
        <f>(COUNTIF(Squares!$I$46:$M$84,A35)*100)</f>
        <v>0</v>
      </c>
      <c r="C35" s="69">
        <f ca="1">IFERROR(HLOOKUP(A35,Squares!$A$20:$M$21,2,FALSE),0)</f>
        <v>0</v>
      </c>
      <c r="D35" s="69">
        <f ca="1">IFERROR(HLOOKUP(A35,Squares!$A$27:$M$28,2,FALSE),0)</f>
        <v>0</v>
      </c>
      <c r="E35" s="69">
        <f ca="1">IFERROR(HLOOKUP(A35,Squares!$A$34:$M$35,2,FALSE),0)</f>
        <v>0</v>
      </c>
      <c r="F35" s="69">
        <f ca="1">IFERROR(HLOOKUP(A35,Squares!$A$41:$M$42,2,FALSE),0)</f>
        <v>0</v>
      </c>
      <c r="G35" s="69">
        <f t="shared" ca="1" si="1"/>
        <v>0</v>
      </c>
    </row>
    <row r="36" spans="1:7" x14ac:dyDescent="0.25">
      <c r="A36" s="68" t="str">
        <f>Squares!F12</f>
        <v>Greg</v>
      </c>
      <c r="B36" s="69">
        <f>(COUNTIF(Squares!$I$46:$M$84,A36)*100)</f>
        <v>0</v>
      </c>
      <c r="C36" s="69">
        <f ca="1">IFERROR(HLOOKUP(A36,Squares!$A$20:$M$21,2,FALSE),0)</f>
        <v>0</v>
      </c>
      <c r="D36" s="69">
        <f ca="1">IFERROR(HLOOKUP(A36,Squares!$A$27:$M$28,2,FALSE),0)</f>
        <v>0</v>
      </c>
      <c r="E36" s="69">
        <f ca="1">IFERROR(HLOOKUP(A36,Squares!$A$34:$M$35,2,FALSE),0)</f>
        <v>0</v>
      </c>
      <c r="F36" s="69">
        <f ca="1">IFERROR(HLOOKUP(A36,Squares!$A$41:$M$42,2,FALSE),0)</f>
        <v>0</v>
      </c>
      <c r="G36" s="69">
        <f t="shared" ca="1" si="1"/>
        <v>0</v>
      </c>
    </row>
    <row r="37" spans="1:7" x14ac:dyDescent="0.25">
      <c r="A37" s="68" t="str">
        <f>Squares!M4</f>
        <v>Hailey</v>
      </c>
      <c r="B37" s="69">
        <f>(COUNTIF(Squares!$I$46:$M$84,A37)*100)</f>
        <v>0</v>
      </c>
      <c r="C37" s="69">
        <f ca="1">IFERROR(HLOOKUP(A37,Squares!$A$20:$M$21,2,FALSE),0)</f>
        <v>0</v>
      </c>
      <c r="D37" s="69">
        <f ca="1">IFERROR(HLOOKUP(A37,Squares!$A$27:$M$28,2,FALSE),0)</f>
        <v>0</v>
      </c>
      <c r="E37" s="69">
        <f ca="1">IFERROR(HLOOKUP(A37,Squares!$A$34:$M$35,2,FALSE),0)</f>
        <v>0</v>
      </c>
      <c r="F37" s="69">
        <f ca="1">IFERROR(HLOOKUP(A37,Squares!$A$41:$M$42,2,FALSE),0)</f>
        <v>100</v>
      </c>
      <c r="G37" s="69">
        <f t="shared" ca="1" si="1"/>
        <v>100</v>
      </c>
    </row>
    <row r="38" spans="1:7" x14ac:dyDescent="0.25">
      <c r="A38" s="68" t="str">
        <f>Squares!K11</f>
        <v>Hannah</v>
      </c>
      <c r="B38" s="69">
        <f>(COUNTIF(Squares!$I$46:$M$84,A38)*100)</f>
        <v>0</v>
      </c>
      <c r="C38" s="69">
        <f ca="1">IFERROR(HLOOKUP(A38,Squares!$A$20:$M$21,2,FALSE),0)</f>
        <v>0</v>
      </c>
      <c r="D38" s="69">
        <f ca="1">IFERROR(HLOOKUP(A38,Squares!$A$27:$M$28,2,FALSE),0)</f>
        <v>0</v>
      </c>
      <c r="E38" s="69">
        <f ca="1">IFERROR(HLOOKUP(A38,Squares!$A$34:$M$35,2,FALSE),0)</f>
        <v>0</v>
      </c>
      <c r="F38" s="69">
        <f ca="1">IFERROR(HLOOKUP(A38,Squares!$A$41:$M$42,2,FALSE),0)</f>
        <v>0</v>
      </c>
      <c r="G38" s="69">
        <f t="shared" ca="1" si="1"/>
        <v>0</v>
      </c>
    </row>
    <row r="39" spans="1:7" x14ac:dyDescent="0.25">
      <c r="A39" s="69" t="str">
        <f>Squares!D10</f>
        <v>Henry</v>
      </c>
      <c r="B39" s="69">
        <f>(COUNTIF(Squares!$I$46:$M$84,A39)*100)</f>
        <v>0</v>
      </c>
      <c r="C39" s="69">
        <f ca="1">IFERROR(HLOOKUP(A39,Squares!$A$20:$M$21,2,FALSE),0)</f>
        <v>0</v>
      </c>
      <c r="D39" s="69">
        <f ca="1">IFERROR(HLOOKUP(A39,Squares!$A$27:$M$28,2,FALSE),0)</f>
        <v>0</v>
      </c>
      <c r="E39" s="69">
        <f ca="1">IFERROR(HLOOKUP(A39,Squares!$A$34:$M$35,2,FALSE),0)</f>
        <v>0</v>
      </c>
      <c r="F39" s="69">
        <f ca="1">IFERROR(HLOOKUP(A39,Squares!$A$41:$M$42,2,FALSE),0)</f>
        <v>0</v>
      </c>
      <c r="G39" s="69">
        <f t="shared" ca="1" si="1"/>
        <v>0</v>
      </c>
    </row>
    <row r="40" spans="1:7" x14ac:dyDescent="0.25">
      <c r="A40" s="68" t="str">
        <f>Squares!F11</f>
        <v>Isaac</v>
      </c>
      <c r="B40" s="69">
        <f>(COUNTIF(Squares!$I$46:$M$84,A40)*100)</f>
        <v>0</v>
      </c>
      <c r="C40" s="69">
        <f ca="1">IFERROR(HLOOKUP(A40,Squares!$A$20:$M$21,2,FALSE),0)</f>
        <v>0</v>
      </c>
      <c r="D40" s="69">
        <f ca="1">IFERROR(HLOOKUP(A40,Squares!$A$27:$M$28,2,FALSE),0)</f>
        <v>0</v>
      </c>
      <c r="E40" s="69">
        <f ca="1">IFERROR(HLOOKUP(A40,Squares!$A$34:$M$35,2,FALSE),0)</f>
        <v>0</v>
      </c>
      <c r="F40" s="69">
        <f ca="1">IFERROR(HLOOKUP(A40,Squares!$A$41:$M$42,2,FALSE),0)</f>
        <v>0</v>
      </c>
      <c r="G40" s="69">
        <f t="shared" ca="1" si="1"/>
        <v>0</v>
      </c>
    </row>
    <row r="41" spans="1:7" x14ac:dyDescent="0.25">
      <c r="A41" s="68" t="str">
        <f>Squares!I9</f>
        <v>Isabella</v>
      </c>
      <c r="B41" s="69">
        <f>(COUNTIF(Squares!$I$46:$M$84,A41)*100)</f>
        <v>0</v>
      </c>
      <c r="C41" s="69">
        <f ca="1">IFERROR(HLOOKUP(A41,Squares!$A$20:$M$21,2,FALSE),0)</f>
        <v>0</v>
      </c>
      <c r="D41" s="69">
        <f ca="1">IFERROR(HLOOKUP(A41,Squares!$A$27:$M$28,2,FALSE),0)</f>
        <v>0</v>
      </c>
      <c r="E41" s="69">
        <f ca="1">IFERROR(HLOOKUP(A41,Squares!$A$34:$M$35,2,FALSE),0)</f>
        <v>0</v>
      </c>
      <c r="F41" s="69">
        <f ca="1">IFERROR(HLOOKUP(A41,Squares!$A$41:$M$42,2,FALSE),0)</f>
        <v>0</v>
      </c>
      <c r="G41" s="69">
        <f t="shared" ca="1" si="1"/>
        <v>0</v>
      </c>
    </row>
    <row r="42" spans="1:7" x14ac:dyDescent="0.25">
      <c r="A42" s="68" t="str">
        <f>Squares!K8</f>
        <v>Ivy</v>
      </c>
      <c r="B42" s="69">
        <f>(COUNTIF(Squares!$I$46:$M$84,A42)*100)</f>
        <v>0</v>
      </c>
      <c r="C42" s="69">
        <f ca="1">IFERROR(HLOOKUP(A42,Squares!$A$20:$M$21,2,FALSE),0)</f>
        <v>0</v>
      </c>
      <c r="D42" s="69">
        <f ca="1">IFERROR(HLOOKUP(A42,Squares!$A$27:$M$28,2,FALSE),0)</f>
        <v>0</v>
      </c>
      <c r="E42" s="69">
        <f ca="1">IFERROR(HLOOKUP(A42,Squares!$A$34:$M$35,2,FALSE),0)</f>
        <v>0</v>
      </c>
      <c r="F42" s="69">
        <f ca="1">IFERROR(HLOOKUP(A42,Squares!$A$41:$M$42,2,FALSE),0)</f>
        <v>0</v>
      </c>
      <c r="G42" s="69">
        <f t="shared" ca="1" si="1"/>
        <v>0</v>
      </c>
    </row>
    <row r="43" spans="1:7" x14ac:dyDescent="0.25">
      <c r="A43" s="69" t="str">
        <f>Squares!E7</f>
        <v>Jack</v>
      </c>
      <c r="B43" s="69">
        <f>(COUNTIF(Squares!$I$46:$M$84,A43)*100)</f>
        <v>0</v>
      </c>
      <c r="C43" s="69">
        <f ca="1">IFERROR(HLOOKUP(A43,Squares!$A$20:$M$21,2,FALSE),0)</f>
        <v>0</v>
      </c>
      <c r="D43" s="69">
        <f ca="1">IFERROR(HLOOKUP(A43,Squares!$A$27:$M$28,2,FALSE),0)</f>
        <v>0</v>
      </c>
      <c r="E43" s="69">
        <f ca="1">IFERROR(HLOOKUP(A43,Squares!$A$34:$M$35,2,FALSE),0)</f>
        <v>100</v>
      </c>
      <c r="F43" s="69">
        <f ca="1">IFERROR(HLOOKUP(A43,Squares!$A$41:$M$42,2,FALSE),0)</f>
        <v>0</v>
      </c>
      <c r="G43" s="69">
        <f t="shared" ca="1" si="1"/>
        <v>100</v>
      </c>
    </row>
    <row r="44" spans="1:7" x14ac:dyDescent="0.25">
      <c r="A44" s="68" t="str">
        <f>Squares!M7</f>
        <v>Jade</v>
      </c>
      <c r="B44" s="69">
        <f>(COUNTIF(Squares!$I$46:$M$84,A44)*100)</f>
        <v>0</v>
      </c>
      <c r="C44" s="69">
        <f ca="1">IFERROR(HLOOKUP(A44,Squares!$A$20:$M$21,2,FALSE),0)</f>
        <v>0</v>
      </c>
      <c r="D44" s="69">
        <f ca="1">IFERROR(HLOOKUP(A44,Squares!$A$27:$M$28,2,FALSE),0)</f>
        <v>0</v>
      </c>
      <c r="E44" s="69">
        <f ca="1">IFERROR(HLOOKUP(A44,Squares!$A$34:$M$35,2,FALSE),0)</f>
        <v>0</v>
      </c>
      <c r="F44" s="69">
        <f ca="1">IFERROR(HLOOKUP(A44,Squares!$A$41:$M$42,2,FALSE),0)</f>
        <v>0</v>
      </c>
      <c r="G44" s="69">
        <f t="shared" ca="1" si="1"/>
        <v>0</v>
      </c>
    </row>
    <row r="45" spans="1:7" x14ac:dyDescent="0.25">
      <c r="A45" s="69" t="str">
        <f>Squares!D7</f>
        <v>James</v>
      </c>
      <c r="B45" s="69">
        <f>(COUNTIF(Squares!$I$46:$M$84,A45)*100)</f>
        <v>100</v>
      </c>
      <c r="C45" s="69">
        <f ca="1">IFERROR(HLOOKUP(A45,Squares!$A$20:$M$21,2,FALSE),0)</f>
        <v>0</v>
      </c>
      <c r="D45" s="69">
        <f ca="1">IFERROR(HLOOKUP(A45,Squares!$A$27:$M$28,2,FALSE),0)</f>
        <v>100</v>
      </c>
      <c r="E45" s="69">
        <f ca="1">IFERROR(HLOOKUP(A45,Squares!$A$34:$M$35,2,FALSE),0)</f>
        <v>0</v>
      </c>
      <c r="F45" s="69">
        <f ca="1">IFERROR(HLOOKUP(A45,Squares!$A$41:$M$42,2,FALSE),0)</f>
        <v>0</v>
      </c>
      <c r="G45" s="69">
        <f t="shared" ca="1" si="1"/>
        <v>200</v>
      </c>
    </row>
    <row r="46" spans="1:7" x14ac:dyDescent="0.25">
      <c r="A46" s="68" t="str">
        <f>Squares!L10</f>
        <v>Janice</v>
      </c>
      <c r="B46" s="69">
        <f>(COUNTIF(Squares!$I$46:$M$84,A46)*100)</f>
        <v>0</v>
      </c>
      <c r="C46" s="69">
        <f ca="1">IFERROR(HLOOKUP(A46,Squares!$A$20:$M$21,2,FALSE),0)</f>
        <v>0</v>
      </c>
      <c r="D46" s="69">
        <f ca="1">IFERROR(HLOOKUP(A46,Squares!$A$27:$M$28,2,FALSE),0)</f>
        <v>0</v>
      </c>
      <c r="E46" s="69">
        <f ca="1">IFERROR(HLOOKUP(A46,Squares!$A$34:$M$35,2,FALSE),0)</f>
        <v>0</v>
      </c>
      <c r="F46" s="69">
        <f ca="1">IFERROR(HLOOKUP(A46,Squares!$A$41:$M$42,2,FALSE),0)</f>
        <v>0</v>
      </c>
      <c r="G46" s="69">
        <f t="shared" ca="1" si="1"/>
        <v>0</v>
      </c>
    </row>
    <row r="47" spans="1:7" x14ac:dyDescent="0.25">
      <c r="A47" s="68" t="str">
        <f>Squares!F9</f>
        <v>Jason</v>
      </c>
      <c r="B47" s="69">
        <f>(COUNTIF(Squares!$I$46:$M$84,A47)*100)</f>
        <v>0</v>
      </c>
      <c r="C47" s="69">
        <f ca="1">IFERROR(HLOOKUP(A47,Squares!$A$20:$M$21,2,FALSE),0)</f>
        <v>0</v>
      </c>
      <c r="D47" s="69">
        <f ca="1">IFERROR(HLOOKUP(A47,Squares!$A$27:$M$28,2,FALSE),0)</f>
        <v>0</v>
      </c>
      <c r="E47" s="69">
        <f ca="1">IFERROR(HLOOKUP(A47,Squares!$A$34:$M$35,2,FALSE),0)</f>
        <v>0</v>
      </c>
      <c r="F47" s="69">
        <f ca="1">IFERROR(HLOOKUP(A47,Squares!$A$41:$M$42,2,FALSE),0)</f>
        <v>0</v>
      </c>
      <c r="G47" s="69">
        <f t="shared" ca="1" si="1"/>
        <v>0</v>
      </c>
    </row>
    <row r="48" spans="1:7" x14ac:dyDescent="0.25">
      <c r="A48" s="68" t="str">
        <f>Squares!M6</f>
        <v>Jean</v>
      </c>
      <c r="B48" s="69">
        <f>(COUNTIF(Squares!$I$46:$M$84,A48)*100)</f>
        <v>100</v>
      </c>
      <c r="C48" s="69">
        <f ca="1">IFERROR(HLOOKUP(A48,Squares!$A$20:$M$21,2,FALSE),0)</f>
        <v>0</v>
      </c>
      <c r="D48" s="69">
        <f ca="1">IFERROR(HLOOKUP(A48,Squares!$A$27:$M$28,2,FALSE),0)</f>
        <v>0</v>
      </c>
      <c r="E48" s="69">
        <f ca="1">IFERROR(HLOOKUP(A48,Squares!$A$34:$M$35,2,FALSE),0)</f>
        <v>0</v>
      </c>
      <c r="F48" s="69">
        <f ca="1">IFERROR(HLOOKUP(A48,Squares!$A$41:$M$42,2,FALSE),0)</f>
        <v>0</v>
      </c>
      <c r="G48" s="69">
        <f t="shared" ca="1" si="1"/>
        <v>100</v>
      </c>
    </row>
    <row r="49" spans="1:7" x14ac:dyDescent="0.25">
      <c r="A49" s="68" t="str">
        <f>Squares!K5</f>
        <v>Jessica</v>
      </c>
      <c r="B49" s="69">
        <f>(COUNTIF(Squares!$I$46:$M$84,A49)*100)</f>
        <v>0</v>
      </c>
      <c r="C49" s="69">
        <f ca="1">IFERROR(HLOOKUP(A49,Squares!$A$20:$M$21,2,FALSE),0)</f>
        <v>0</v>
      </c>
      <c r="D49" s="69">
        <f ca="1">IFERROR(HLOOKUP(A49,Squares!$A$27:$M$28,2,FALSE),0)</f>
        <v>0</v>
      </c>
      <c r="E49" s="69">
        <f ca="1">IFERROR(HLOOKUP(A49,Squares!$A$34:$M$35,2,FALSE),0)</f>
        <v>0</v>
      </c>
      <c r="F49" s="69">
        <f ca="1">IFERROR(HLOOKUP(A49,Squares!$A$41:$M$42,2,FALSE),0)</f>
        <v>0</v>
      </c>
      <c r="G49" s="69">
        <f t="shared" ca="1" si="1"/>
        <v>0</v>
      </c>
    </row>
    <row r="50" spans="1:7" x14ac:dyDescent="0.25">
      <c r="A50" s="68" t="str">
        <f>Squares!F8</f>
        <v>John</v>
      </c>
      <c r="B50" s="69">
        <f>(COUNTIF(Squares!$I$46:$M$84,A50)*100)</f>
        <v>0</v>
      </c>
      <c r="C50" s="69">
        <f ca="1">IFERROR(HLOOKUP(A50,Squares!$A$20:$M$21,2,FALSE),0)</f>
        <v>0</v>
      </c>
      <c r="D50" s="69">
        <f ca="1">IFERROR(HLOOKUP(A50,Squares!$A$27:$M$28,2,FALSE),0)</f>
        <v>0</v>
      </c>
      <c r="E50" s="69">
        <f ca="1">IFERROR(HLOOKUP(A50,Squares!$A$34:$M$35,2,FALSE),0)</f>
        <v>0</v>
      </c>
      <c r="F50" s="69">
        <f ca="1">IFERROR(HLOOKUP(A50,Squares!$A$41:$M$42,2,FALSE),0)</f>
        <v>0</v>
      </c>
      <c r="G50" s="69">
        <f t="shared" ca="1" si="1"/>
        <v>0</v>
      </c>
    </row>
    <row r="51" spans="1:7" x14ac:dyDescent="0.25">
      <c r="A51" s="68" t="str">
        <f>Squares!M13</f>
        <v>Julia</v>
      </c>
      <c r="B51" s="69">
        <f>(COUNTIF(Squares!$I$46:$M$84,A51)*100)</f>
        <v>100</v>
      </c>
      <c r="C51" s="69">
        <f ca="1">IFERROR(HLOOKUP(A51,Squares!$A$20:$M$21,2,FALSE),0)</f>
        <v>0</v>
      </c>
      <c r="D51" s="69">
        <f ca="1">IFERROR(HLOOKUP(A51,Squares!$A$27:$M$28,2,FALSE),0)</f>
        <v>0</v>
      </c>
      <c r="E51" s="69">
        <f ca="1">IFERROR(HLOOKUP(A51,Squares!$A$34:$M$35,2,FALSE),0)</f>
        <v>0</v>
      </c>
      <c r="F51" s="69">
        <f>IFERROR(HLOOKUP(A51,Squares!$A$41:$M$42,2,FALSE),0)</f>
        <v>3200</v>
      </c>
      <c r="G51" s="69">
        <f t="shared" ca="1" si="1"/>
        <v>3300</v>
      </c>
    </row>
    <row r="52" spans="1:7" x14ac:dyDescent="0.25">
      <c r="A52" s="68" t="str">
        <f>Squares!L4</f>
        <v>Leah</v>
      </c>
      <c r="B52" s="69">
        <f>(COUNTIF(Squares!$I$46:$M$84,A52)*100)</f>
        <v>0</v>
      </c>
      <c r="C52" s="69">
        <f ca="1">IFERROR(HLOOKUP(A52,Squares!$A$20:$M$21,2,FALSE),0)</f>
        <v>0</v>
      </c>
      <c r="D52" s="69">
        <f ca="1">IFERROR(HLOOKUP(A52,Squares!$A$27:$M$28,2,FALSE),0)</f>
        <v>0</v>
      </c>
      <c r="E52" s="69">
        <f ca="1">IFERROR(HLOOKUP(A52,Squares!$A$34:$M$35,2,FALSE),0)</f>
        <v>0</v>
      </c>
      <c r="F52" s="69">
        <f ca="1">IFERROR(HLOOKUP(A52,Squares!$A$41:$M$42,2,FALSE),0)</f>
        <v>0</v>
      </c>
      <c r="G52" s="69">
        <f t="shared" ca="1" si="1"/>
        <v>0</v>
      </c>
    </row>
    <row r="53" spans="1:7" x14ac:dyDescent="0.25">
      <c r="A53" s="69" t="str">
        <f>Squares!E4</f>
        <v>Levi</v>
      </c>
      <c r="B53" s="69">
        <f>(COUNTIF(Squares!$I$46:$M$84,A53)*100)</f>
        <v>0</v>
      </c>
      <c r="C53" s="69">
        <f ca="1">IFERROR(HLOOKUP(A53,Squares!$A$20:$M$21,2,FALSE),0)</f>
        <v>0</v>
      </c>
      <c r="D53" s="69">
        <f ca="1">IFERROR(HLOOKUP(A53,Squares!$A$27:$M$28,2,FALSE),0)</f>
        <v>0</v>
      </c>
      <c r="E53" s="69">
        <f ca="1">IFERROR(HLOOKUP(A53,Squares!$A$34:$M$35,2,FALSE),0)</f>
        <v>0</v>
      </c>
      <c r="F53" s="69">
        <f ca="1">IFERROR(HLOOKUP(A53,Squares!$A$41:$M$42,2,FALSE),0)</f>
        <v>0</v>
      </c>
      <c r="G53" s="69">
        <f t="shared" ca="1" si="1"/>
        <v>0</v>
      </c>
    </row>
    <row r="54" spans="1:7" x14ac:dyDescent="0.25">
      <c r="A54" s="69" t="str">
        <f>Squares!D4</f>
        <v>Liam</v>
      </c>
      <c r="B54" s="69">
        <f>(COUNTIF(Squares!$I$46:$M$84,A54)*100)</f>
        <v>0</v>
      </c>
      <c r="C54" s="69">
        <f ca="1">IFERROR(HLOOKUP(A54,Squares!$A$20:$M$21,2,FALSE),0)</f>
        <v>0</v>
      </c>
      <c r="D54" s="69">
        <f ca="1">IFERROR(HLOOKUP(A54,Squares!$A$27:$M$28,2,FALSE),0)</f>
        <v>0</v>
      </c>
      <c r="E54" s="69">
        <f ca="1">IFERROR(HLOOKUP(A54,Squares!$A$34:$M$35,2,FALSE),0)</f>
        <v>0</v>
      </c>
      <c r="F54" s="69">
        <f ca="1">IFERROR(HLOOKUP(A54,Squares!$A$41:$M$42,2,FALSE),0)</f>
        <v>0</v>
      </c>
      <c r="G54" s="69">
        <f t="shared" ca="1" si="1"/>
        <v>0</v>
      </c>
    </row>
    <row r="55" spans="1:7" x14ac:dyDescent="0.25">
      <c r="A55" s="68" t="str">
        <f>Squares!J11</f>
        <v>Lily</v>
      </c>
      <c r="B55" s="69">
        <f>(COUNTIF(Squares!$I$46:$M$84,A55)*100)</f>
        <v>0</v>
      </c>
      <c r="C55" s="69">
        <f ca="1">IFERROR(HLOOKUP(A55,Squares!$A$20:$M$21,2,FALSE),0)</f>
        <v>0</v>
      </c>
      <c r="D55" s="69">
        <f ca="1">IFERROR(HLOOKUP(A55,Squares!$A$27:$M$28,2,FALSE),0)</f>
        <v>0</v>
      </c>
      <c r="E55" s="69">
        <f ca="1">IFERROR(HLOOKUP(A55,Squares!$A$34:$M$35,2,FALSE),0)</f>
        <v>0</v>
      </c>
      <c r="F55" s="69">
        <f ca="1">IFERROR(HLOOKUP(A55,Squares!$A$41:$M$42,2,FALSE),0)</f>
        <v>0</v>
      </c>
      <c r="G55" s="69">
        <f t="shared" ca="1" si="1"/>
        <v>0</v>
      </c>
    </row>
    <row r="56" spans="1:7" x14ac:dyDescent="0.25">
      <c r="A56" s="69" t="str">
        <f>Squares!D11</f>
        <v>Lucas</v>
      </c>
      <c r="B56" s="69">
        <f>(COUNTIF(Squares!$I$46:$M$84,A56)*100)</f>
        <v>0</v>
      </c>
      <c r="C56" s="69">
        <f ca="1">IFERROR(HLOOKUP(A56,Squares!$A$20:$M$21,2,FALSE),0)</f>
        <v>0</v>
      </c>
      <c r="D56" s="69">
        <f ca="1">IFERROR(HLOOKUP(A56,Squares!$A$27:$M$28,2,FALSE),0)</f>
        <v>0</v>
      </c>
      <c r="E56" s="69">
        <f ca="1">IFERROR(HLOOKUP(A56,Squares!$A$34:$M$35,2,FALSE),0)</f>
        <v>0</v>
      </c>
      <c r="F56" s="69">
        <f ca="1">IFERROR(HLOOKUP(A56,Squares!$A$41:$M$42,2,FALSE),0)</f>
        <v>0</v>
      </c>
      <c r="G56" s="69">
        <f t="shared" ca="1" si="1"/>
        <v>0</v>
      </c>
    </row>
    <row r="57" spans="1:7" x14ac:dyDescent="0.25">
      <c r="A57" s="68" t="str">
        <f>Squares!K12</f>
        <v>Lucy</v>
      </c>
      <c r="B57" s="69">
        <f>(COUNTIF(Squares!$I$46:$M$84,A57)*100)</f>
        <v>0</v>
      </c>
      <c r="C57" s="69">
        <f ca="1">IFERROR(HLOOKUP(A57,Squares!$A$20:$M$21,2,FALSE),0)</f>
        <v>0</v>
      </c>
      <c r="D57" s="69">
        <f ca="1">IFERROR(HLOOKUP(A57,Squares!$A$27:$M$28,2,FALSE),0)</f>
        <v>0</v>
      </c>
      <c r="E57" s="69">
        <f ca="1">IFERROR(HLOOKUP(A57,Squares!$A$34:$M$35,2,FALSE),0)</f>
        <v>0</v>
      </c>
      <c r="F57" s="69">
        <f ca="1">IFERROR(HLOOKUP(A57,Squares!$A$41:$M$42,2,FALSE),0)</f>
        <v>0</v>
      </c>
      <c r="G57" s="69">
        <f t="shared" ca="1" si="1"/>
        <v>0</v>
      </c>
    </row>
    <row r="58" spans="1:7" x14ac:dyDescent="0.25">
      <c r="A58" s="68" t="str">
        <f>Squares!F4</f>
        <v>Luke</v>
      </c>
      <c r="B58" s="69">
        <f>(COUNTIF(Squares!$I$46:$M$84,A58)*100)</f>
        <v>0</v>
      </c>
      <c r="C58" s="69">
        <f ca="1">IFERROR(HLOOKUP(A58,Squares!$A$20:$M$21,2,FALSE),0)</f>
        <v>0</v>
      </c>
      <c r="D58" s="69">
        <f ca="1">IFERROR(HLOOKUP(A58,Squares!$A$27:$M$28,2,FALSE),0)</f>
        <v>0</v>
      </c>
      <c r="E58" s="69">
        <f ca="1">IFERROR(HLOOKUP(A58,Squares!$A$34:$M$35,2,FALSE),0)</f>
        <v>0</v>
      </c>
      <c r="F58" s="69">
        <f ca="1">IFERROR(HLOOKUP(A58,Squares!$A$41:$M$42,2,FALSE),0)</f>
        <v>0</v>
      </c>
      <c r="G58" s="69">
        <f t="shared" ca="1" si="1"/>
        <v>0</v>
      </c>
    </row>
    <row r="59" spans="1:7" x14ac:dyDescent="0.25">
      <c r="A59" s="68" t="str">
        <f>Squares!M9</f>
        <v>Lydia</v>
      </c>
      <c r="B59" s="69">
        <f>(COUNTIF(Squares!$I$46:$M$84,A59)*100)</f>
        <v>0</v>
      </c>
      <c r="C59" s="69">
        <f ca="1">IFERROR(HLOOKUP(A59,Squares!$A$20:$M$21,2,FALSE),0)</f>
        <v>0</v>
      </c>
      <c r="D59" s="69">
        <f ca="1">IFERROR(HLOOKUP(A59,Squares!$A$27:$M$28,2,FALSE),0)</f>
        <v>0</v>
      </c>
      <c r="E59" s="69">
        <f ca="1">IFERROR(HLOOKUP(A59,Squares!$A$34:$M$35,2,FALSE),0)</f>
        <v>0</v>
      </c>
      <c r="F59" s="69">
        <f ca="1">IFERROR(HLOOKUP(A59,Squares!$A$41:$M$42,2,FALSE),0)</f>
        <v>0</v>
      </c>
      <c r="G59" s="69">
        <f t="shared" ca="1" si="1"/>
        <v>0</v>
      </c>
    </row>
    <row r="60" spans="1:7" x14ac:dyDescent="0.25">
      <c r="A60" s="68" t="str">
        <f>Squares!J12</f>
        <v>Madison</v>
      </c>
      <c r="B60" s="69">
        <f>(COUNTIF(Squares!$I$46:$M$84,A60)*100)</f>
        <v>0</v>
      </c>
      <c r="C60" s="69">
        <f ca="1">IFERROR(HLOOKUP(A60,Squares!$A$20:$M$21,2,FALSE),0)</f>
        <v>0</v>
      </c>
      <c r="D60" s="69">
        <f ca="1">IFERROR(HLOOKUP(A60,Squares!$A$27:$M$28,2,FALSE),0)</f>
        <v>0</v>
      </c>
      <c r="E60" s="69">
        <f ca="1">IFERROR(HLOOKUP(A60,Squares!$A$34:$M$35,2,FALSE),0)</f>
        <v>0</v>
      </c>
      <c r="F60" s="69">
        <f ca="1">IFERROR(HLOOKUP(A60,Squares!$A$41:$M$42,2,FALSE),0)</f>
        <v>0</v>
      </c>
      <c r="G60" s="69">
        <f t="shared" ca="1" si="1"/>
        <v>0</v>
      </c>
    </row>
    <row r="61" spans="1:7" x14ac:dyDescent="0.25">
      <c r="A61" s="68" t="str">
        <f>Squares!L6</f>
        <v>Madoline</v>
      </c>
      <c r="B61" s="69">
        <f>(COUNTIF(Squares!$I$46:$M$84,A61)*100)</f>
        <v>100</v>
      </c>
      <c r="C61" s="69">
        <f ca="1">IFERROR(HLOOKUP(A61,Squares!$A$20:$M$21,2,FALSE),0)</f>
        <v>0</v>
      </c>
      <c r="D61" s="69">
        <f ca="1">IFERROR(HLOOKUP(A61,Squares!$A$27:$M$28,2,FALSE),0)</f>
        <v>0</v>
      </c>
      <c r="E61" s="69">
        <f ca="1">IFERROR(HLOOKUP(A61,Squares!$A$34:$M$35,2,FALSE),0)</f>
        <v>0</v>
      </c>
      <c r="F61" s="69">
        <f ca="1">IFERROR(HLOOKUP(A61,Squares!$A$41:$M$42,2,FALSE),0)</f>
        <v>0</v>
      </c>
      <c r="G61" s="69">
        <f t="shared" ca="1" si="1"/>
        <v>100</v>
      </c>
    </row>
    <row r="62" spans="1:7" x14ac:dyDescent="0.25">
      <c r="A62" s="68" t="str">
        <f>Squares!I11</f>
        <v>Malia</v>
      </c>
      <c r="B62" s="69">
        <f>(COUNTIF(Squares!$I$46:$M$84,A62)*100)</f>
        <v>0</v>
      </c>
      <c r="C62" s="69">
        <f ca="1">IFERROR(HLOOKUP(A62,Squares!$A$20:$M$21,2,FALSE),0)</f>
        <v>0</v>
      </c>
      <c r="D62" s="69">
        <f ca="1">IFERROR(HLOOKUP(A62,Squares!$A$27:$M$28,2,FALSE),0)</f>
        <v>0</v>
      </c>
      <c r="E62" s="69">
        <f ca="1">IFERROR(HLOOKUP(A62,Squares!$A$34:$M$35,2,FALSE),0)</f>
        <v>0</v>
      </c>
      <c r="F62" s="69">
        <f ca="1">IFERROR(HLOOKUP(A62,Squares!$A$41:$M$42,2,FALSE),0)</f>
        <v>0</v>
      </c>
      <c r="G62" s="69">
        <f t="shared" ca="1" si="1"/>
        <v>0</v>
      </c>
    </row>
    <row r="63" spans="1:7" x14ac:dyDescent="0.25">
      <c r="A63" s="68" t="str">
        <f>Squares!M8</f>
        <v>Maria</v>
      </c>
      <c r="B63" s="69">
        <f>(COUNTIF(Squares!$I$46:$M$84,A63)*100)</f>
        <v>0</v>
      </c>
      <c r="C63" s="69">
        <f ca="1">IFERROR(HLOOKUP(A63,Squares!$A$20:$M$21,2,FALSE),0)</f>
        <v>0</v>
      </c>
      <c r="D63" s="69">
        <f ca="1">IFERROR(HLOOKUP(A63,Squares!$A$27:$M$28,2,FALSE),0)</f>
        <v>100</v>
      </c>
      <c r="E63" s="69">
        <f ca="1">IFERROR(HLOOKUP(A63,Squares!$A$34:$M$35,2,FALSE),0)</f>
        <v>0</v>
      </c>
      <c r="F63" s="69">
        <f ca="1">IFERROR(HLOOKUP(A63,Squares!$A$41:$M$42,2,FALSE),0)</f>
        <v>0</v>
      </c>
      <c r="G63" s="69">
        <f t="shared" ca="1" si="1"/>
        <v>100</v>
      </c>
    </row>
    <row r="64" spans="1:7" x14ac:dyDescent="0.25">
      <c r="A64" s="68" t="str">
        <f>Squares!I12</f>
        <v>Marina</v>
      </c>
      <c r="B64" s="69">
        <f>(COUNTIF(Squares!$I$46:$M$84,A64)*100)</f>
        <v>0</v>
      </c>
      <c r="C64" s="69">
        <f ca="1">IFERROR(HLOOKUP(A64,Squares!$A$20:$M$21,2,FALSE),0)</f>
        <v>0</v>
      </c>
      <c r="D64" s="69">
        <f ca="1">IFERROR(HLOOKUP(A64,Squares!$A$27:$M$28,2,FALSE),0)</f>
        <v>0</v>
      </c>
      <c r="E64" s="69">
        <f ca="1">IFERROR(HLOOKUP(A64,Squares!$A$34:$M$35,2,FALSE),0)</f>
        <v>0</v>
      </c>
      <c r="F64" s="69">
        <f ca="1">IFERROR(HLOOKUP(A64,Squares!$A$41:$M$42,2,FALSE),0)</f>
        <v>0</v>
      </c>
      <c r="G64" s="69">
        <f t="shared" ca="1" si="1"/>
        <v>0</v>
      </c>
    </row>
    <row r="65" spans="1:7" x14ac:dyDescent="0.25">
      <c r="A65" s="68" t="str">
        <f>Squares!G5</f>
        <v>Matthew</v>
      </c>
      <c r="B65" s="69">
        <f>(COUNTIF(Squares!$I$46:$M$84,A65)*100)</f>
        <v>0</v>
      </c>
      <c r="C65" s="69">
        <f ca="1">IFERROR(HLOOKUP(A65,Squares!$A$20:$M$21,2,FALSE),0)</f>
        <v>0</v>
      </c>
      <c r="D65" s="69">
        <f ca="1">IFERROR(HLOOKUP(A65,Squares!$A$27:$M$28,2,FALSE),0)</f>
        <v>0</v>
      </c>
      <c r="E65" s="69">
        <f ca="1">IFERROR(HLOOKUP(A65,Squares!$A$34:$M$35,2,FALSE),0)</f>
        <v>0</v>
      </c>
      <c r="F65" s="69">
        <f ca="1">IFERROR(HLOOKUP(A65,Squares!$A$41:$M$42,2,FALSE),0)</f>
        <v>0</v>
      </c>
      <c r="G65" s="69">
        <f t="shared" ca="1" si="1"/>
        <v>0</v>
      </c>
    </row>
    <row r="66" spans="1:7" x14ac:dyDescent="0.25">
      <c r="A66" s="68" t="str">
        <f>Squares!K13</f>
        <v>Maya</v>
      </c>
      <c r="B66" s="69">
        <f>(COUNTIF(Squares!$I$46:$M$84,A66)*100)</f>
        <v>0</v>
      </c>
      <c r="C66" s="69">
        <f ca="1">IFERROR(HLOOKUP(A66,Squares!$A$20:$M$21,2,FALSE),0)</f>
        <v>0</v>
      </c>
      <c r="D66" s="69">
        <f ca="1">IFERROR(HLOOKUP(A66,Squares!$A$27:$M$28,2,FALSE),0)</f>
        <v>0</v>
      </c>
      <c r="E66" s="69">
        <f ca="1">IFERROR(HLOOKUP(A66,Squares!$A$34:$M$35,2,FALSE),0)</f>
        <v>0</v>
      </c>
      <c r="F66" s="69">
        <f ca="1">IFERROR(HLOOKUP(A66,Squares!$A$41:$M$42,2,FALSE),0)</f>
        <v>0</v>
      </c>
      <c r="G66" s="69">
        <f t="shared" ref="G66:G97" ca="1" si="2">SUM(B66:F66)</f>
        <v>0</v>
      </c>
    </row>
    <row r="67" spans="1:7" x14ac:dyDescent="0.25">
      <c r="A67" s="68" t="str">
        <f>Squares!I13</f>
        <v>Mia</v>
      </c>
      <c r="B67" s="69">
        <f>(COUNTIF(Squares!$I$46:$M$84,A67)*100)</f>
        <v>0</v>
      </c>
      <c r="C67" s="69">
        <f ca="1">IFERROR(HLOOKUP(A67,Squares!$A$20:$M$21,2,FALSE),0)</f>
        <v>0</v>
      </c>
      <c r="D67" s="69">
        <f ca="1">IFERROR(HLOOKUP(A67,Squares!$A$27:$M$28,2,FALSE),0)</f>
        <v>0</v>
      </c>
      <c r="E67" s="69">
        <f ca="1">IFERROR(HLOOKUP(A67,Squares!$A$34:$M$35,2,FALSE),0)</f>
        <v>0</v>
      </c>
      <c r="F67" s="69">
        <f ca="1">IFERROR(HLOOKUP(A67,Squares!$A$41:$M$42,2,FALSE),0)</f>
        <v>0</v>
      </c>
      <c r="G67" s="69">
        <f t="shared" ca="1" si="2"/>
        <v>0</v>
      </c>
    </row>
    <row r="68" spans="1:7" x14ac:dyDescent="0.25">
      <c r="A68" s="69" t="str">
        <f>Squares!E8</f>
        <v>Michael</v>
      </c>
      <c r="B68" s="69">
        <f>(COUNTIF(Squares!$I$46:$M$84,A68)*100)</f>
        <v>100</v>
      </c>
      <c r="C68" s="69">
        <f ca="1">IFERROR(HLOOKUP(A68,Squares!$A$20:$M$21,2,FALSE),0)</f>
        <v>0</v>
      </c>
      <c r="D68" s="69">
        <f ca="1">IFERROR(HLOOKUP(A68,Squares!$A$27:$M$28,2,FALSE),0)</f>
        <v>100</v>
      </c>
      <c r="E68" s="69">
        <f ca="1">IFERROR(HLOOKUP(A68,Squares!$A$34:$M$35,2,FALSE),0)</f>
        <v>0</v>
      </c>
      <c r="F68" s="69">
        <f ca="1">IFERROR(HLOOKUP(A68,Squares!$A$41:$M$42,2,FALSE),0)</f>
        <v>0</v>
      </c>
      <c r="G68" s="69">
        <f t="shared" ca="1" si="2"/>
        <v>200</v>
      </c>
    </row>
    <row r="69" spans="1:7" x14ac:dyDescent="0.25">
      <c r="A69" s="68" t="str">
        <f>Squares!F6</f>
        <v>Mike C</v>
      </c>
      <c r="B69" s="69">
        <f>(COUNTIF(Squares!$I$46:$M$84,A69)*100)</f>
        <v>100</v>
      </c>
      <c r="C69" s="69">
        <f ca="1">IFERROR(HLOOKUP(A69,Squares!$A$20:$M$21,2,FALSE),0)</f>
        <v>0</v>
      </c>
      <c r="D69" s="69">
        <f ca="1">IFERROR(HLOOKUP(A69,Squares!$A$27:$M$28,2,FALSE),0)</f>
        <v>0</v>
      </c>
      <c r="E69" s="69">
        <f ca="1">IFERROR(HLOOKUP(A69,Squares!$A$34:$M$35,2,FALSE),0)</f>
        <v>100</v>
      </c>
      <c r="F69" s="69">
        <f ca="1">IFERROR(HLOOKUP(A69,Squares!$A$41:$M$42,2,FALSE),0)</f>
        <v>0</v>
      </c>
      <c r="G69" s="69">
        <f t="shared" ca="1" si="2"/>
        <v>200</v>
      </c>
    </row>
    <row r="70" spans="1:7" x14ac:dyDescent="0.25">
      <c r="A70" s="68" t="str">
        <f>Squares!F7</f>
        <v>Mike P</v>
      </c>
      <c r="B70" s="69">
        <f>(COUNTIF(Squares!$I$46:$M$84,A70)*100)</f>
        <v>0</v>
      </c>
      <c r="C70" s="69">
        <f ca="1">IFERROR(HLOOKUP(A70,Squares!$A$20:$M$21,2,FALSE),0)</f>
        <v>0</v>
      </c>
      <c r="D70" s="69">
        <f ca="1">IFERROR(HLOOKUP(A70,Squares!$A$27:$M$28,2,FALSE),0)</f>
        <v>0</v>
      </c>
      <c r="E70" s="69">
        <f ca="1">IFERROR(HLOOKUP(A70,Squares!$A$34:$M$35,2,FALSE),0)</f>
        <v>0</v>
      </c>
      <c r="F70" s="69">
        <f ca="1">IFERROR(HLOOKUP(A70,Squares!$A$41:$M$42,2,FALSE),0)</f>
        <v>0</v>
      </c>
      <c r="G70" s="69">
        <f t="shared" ca="1" si="2"/>
        <v>0</v>
      </c>
    </row>
    <row r="71" spans="1:7" x14ac:dyDescent="0.25">
      <c r="A71" s="68" t="str">
        <f>Squares!K10</f>
        <v>Naomi</v>
      </c>
      <c r="B71" s="69">
        <f>(COUNTIF(Squares!$I$46:$M$84,A71)*100)</f>
        <v>0</v>
      </c>
      <c r="C71" s="69">
        <f ca="1">IFERROR(HLOOKUP(A71,Squares!$A$20:$M$21,2,FALSE),0)</f>
        <v>0</v>
      </c>
      <c r="D71" s="69">
        <f ca="1">IFERROR(HLOOKUP(A71,Squares!$A$27:$M$28,2,FALSE),0)</f>
        <v>0</v>
      </c>
      <c r="E71" s="69">
        <f ca="1">IFERROR(HLOOKUP(A71,Squares!$A$34:$M$35,2,FALSE),0)</f>
        <v>0</v>
      </c>
      <c r="F71" s="69">
        <f ca="1">IFERROR(HLOOKUP(A71,Squares!$A$41:$M$42,2,FALSE),0)</f>
        <v>0</v>
      </c>
      <c r="G71" s="69">
        <f t="shared" ca="1" si="2"/>
        <v>0</v>
      </c>
    </row>
    <row r="72" spans="1:7" x14ac:dyDescent="0.25">
      <c r="A72" s="68" t="str">
        <f>Squares!L5</f>
        <v>Natalie</v>
      </c>
      <c r="B72" s="69">
        <f>(COUNTIF(Squares!$I$46:$M$84,A72)*100)</f>
        <v>0</v>
      </c>
      <c r="C72" s="69">
        <f ca="1">IFERROR(HLOOKUP(A72,Squares!$A$20:$M$21,2,FALSE),0)</f>
        <v>0</v>
      </c>
      <c r="D72" s="69">
        <f ca="1">IFERROR(HLOOKUP(A72,Squares!$A$27:$M$28,2,FALSE),0)</f>
        <v>0</v>
      </c>
      <c r="E72" s="69">
        <f ca="1">IFERROR(HLOOKUP(A72,Squares!$A$34:$M$35,2,FALSE),0)</f>
        <v>0</v>
      </c>
      <c r="F72" s="69">
        <f ca="1">IFERROR(HLOOKUP(A72,Squares!$A$41:$M$42,2,FALSE),0)</f>
        <v>0</v>
      </c>
      <c r="G72" s="69">
        <f t="shared" ca="1" si="2"/>
        <v>0</v>
      </c>
    </row>
    <row r="73" spans="1:7" x14ac:dyDescent="0.25">
      <c r="A73" s="68" t="str">
        <f>Squares!G12</f>
        <v>Nathan</v>
      </c>
      <c r="B73" s="69">
        <f>(COUNTIF(Squares!$I$46:$M$84,A73)*100)</f>
        <v>100</v>
      </c>
      <c r="C73" s="69">
        <f ca="1">IFERROR(HLOOKUP(A73,Squares!$A$20:$M$21,2,FALSE),0)</f>
        <v>0</v>
      </c>
      <c r="D73" s="69">
        <f ca="1">IFERROR(HLOOKUP(A73,Squares!$A$27:$M$28,2,FALSE),0)</f>
        <v>0</v>
      </c>
      <c r="E73" s="69">
        <f ca="1">IFERROR(HLOOKUP(A73,Squares!$A$34:$M$35,2,FALSE),0)</f>
        <v>0</v>
      </c>
      <c r="F73" s="69">
        <f ca="1">IFERROR(HLOOKUP(A73,Squares!$A$41:$M$42,2,FALSE),0)</f>
        <v>0</v>
      </c>
      <c r="G73" s="69">
        <f t="shared" ca="1" si="2"/>
        <v>100</v>
      </c>
    </row>
    <row r="74" spans="1:7" x14ac:dyDescent="0.25">
      <c r="A74" s="68" t="str">
        <f>Squares!F5</f>
        <v>Nick</v>
      </c>
      <c r="B74" s="69">
        <f>(COUNTIF(Squares!$I$46:$M$84,A74)*100)</f>
        <v>0</v>
      </c>
      <c r="C74" s="69">
        <f ca="1">IFERROR(HLOOKUP(A74,Squares!$A$20:$M$21,2,FALSE),0)</f>
        <v>0</v>
      </c>
      <c r="D74" s="69">
        <f ca="1">IFERROR(HLOOKUP(A74,Squares!$A$27:$M$28,2,FALSE),0)</f>
        <v>0</v>
      </c>
      <c r="E74" s="69">
        <f ca="1">IFERROR(HLOOKUP(A74,Squares!$A$34:$M$35,2,FALSE),0)</f>
        <v>0</v>
      </c>
      <c r="F74" s="69">
        <f ca="1">IFERROR(HLOOKUP(A74,Squares!$A$41:$M$42,2,FALSE),0)</f>
        <v>0</v>
      </c>
      <c r="G74" s="69">
        <f t="shared" ca="1" si="2"/>
        <v>0</v>
      </c>
    </row>
    <row r="75" spans="1:7" x14ac:dyDescent="0.25">
      <c r="A75" s="69" t="str">
        <f>Squares!D5</f>
        <v>Noah</v>
      </c>
      <c r="B75" s="69">
        <f>(COUNTIF(Squares!$I$46:$M$84,A75)*100)</f>
        <v>0</v>
      </c>
      <c r="C75" s="69">
        <f ca="1">IFERROR(HLOOKUP(A75,Squares!$A$20:$M$21,2,FALSE),0)</f>
        <v>0</v>
      </c>
      <c r="D75" s="69">
        <f ca="1">IFERROR(HLOOKUP(A75,Squares!$A$27:$M$28,2,FALSE),0)</f>
        <v>0</v>
      </c>
      <c r="E75" s="69">
        <f ca="1">IFERROR(HLOOKUP(A75,Squares!$A$34:$M$35,2,FALSE),0)</f>
        <v>0</v>
      </c>
      <c r="F75" s="69">
        <f ca="1">IFERROR(HLOOKUP(A75,Squares!$A$41:$M$42,2,FALSE),0)</f>
        <v>0</v>
      </c>
      <c r="G75" s="69">
        <f t="shared" ca="1" si="2"/>
        <v>0</v>
      </c>
    </row>
    <row r="76" spans="1:7" x14ac:dyDescent="0.25">
      <c r="A76" s="68" t="str">
        <f>Squares!H4</f>
        <v>Nolan</v>
      </c>
      <c r="B76" s="69">
        <f>(COUNTIF(Squares!$I$46:$M$84,A76)*100)</f>
        <v>0</v>
      </c>
      <c r="C76" s="69">
        <f ca="1">IFERROR(HLOOKUP(A76,Squares!$A$20:$M$21,2,FALSE),0)</f>
        <v>0</v>
      </c>
      <c r="D76" s="69">
        <f ca="1">IFERROR(HLOOKUP(A76,Squares!$A$27:$M$28,2,FALSE),0)</f>
        <v>0</v>
      </c>
      <c r="E76" s="69">
        <f ca="1">IFERROR(HLOOKUP(A76,Squares!$A$34:$M$35,2,FALSE),0)</f>
        <v>0</v>
      </c>
      <c r="F76" s="69">
        <f ca="1">IFERROR(HLOOKUP(A76,Squares!$A$41:$M$42,2,FALSE),0)</f>
        <v>0</v>
      </c>
      <c r="G76" s="69">
        <f t="shared" ca="1" si="2"/>
        <v>0</v>
      </c>
    </row>
    <row r="77" spans="1:7" x14ac:dyDescent="0.25">
      <c r="A77" s="68" t="str">
        <f>Squares!J10</f>
        <v>Nora</v>
      </c>
      <c r="B77" s="69">
        <f>(COUNTIF(Squares!$I$46:$M$84,A77)*100)</f>
        <v>0</v>
      </c>
      <c r="C77" s="69">
        <f ca="1">IFERROR(HLOOKUP(A77,Squares!$A$20:$M$21,2,FALSE),0)</f>
        <v>0</v>
      </c>
      <c r="D77" s="69">
        <f ca="1">IFERROR(HLOOKUP(A77,Squares!$A$27:$M$28,2,FALSE),0)</f>
        <v>0</v>
      </c>
      <c r="E77" s="69">
        <f ca="1">IFERROR(HLOOKUP(A77,Squares!$A$34:$M$35,2,FALSE),0)</f>
        <v>0</v>
      </c>
      <c r="F77" s="69">
        <f ca="1">IFERROR(HLOOKUP(A77,Squares!$A$41:$M$42,2,FALSE),0)</f>
        <v>0</v>
      </c>
      <c r="G77" s="69">
        <f t="shared" ca="1" si="2"/>
        <v>0</v>
      </c>
    </row>
    <row r="78" spans="1:7" x14ac:dyDescent="0.25">
      <c r="A78" s="69" t="str">
        <f>Squares!D6</f>
        <v>Oliver</v>
      </c>
      <c r="B78" s="69">
        <f>(COUNTIF(Squares!$I$46:$M$84,A78)*100)</f>
        <v>100</v>
      </c>
      <c r="C78" s="69">
        <f ca="1">IFERROR(HLOOKUP(A78,Squares!$A$20:$M$21,2,FALSE),0)</f>
        <v>0</v>
      </c>
      <c r="D78" s="69">
        <f ca="1">IFERROR(HLOOKUP(A78,Squares!$A$27:$M$28,2,FALSE),0)</f>
        <v>0</v>
      </c>
      <c r="E78" s="69">
        <f ca="1">IFERROR(HLOOKUP(A78,Squares!$A$34:$M$35,2,FALSE),0)</f>
        <v>100</v>
      </c>
      <c r="F78" s="69">
        <f ca="1">IFERROR(HLOOKUP(A78,Squares!$A$41:$M$42,2,FALSE),0)</f>
        <v>0</v>
      </c>
      <c r="G78" s="69">
        <f t="shared" ca="1" si="2"/>
        <v>200</v>
      </c>
    </row>
    <row r="79" spans="1:7" x14ac:dyDescent="0.25">
      <c r="A79" s="68" t="str">
        <f>Squares!I4</f>
        <v>Olivia</v>
      </c>
      <c r="B79" s="69">
        <f>(COUNTIF(Squares!$I$46:$M$84,A79)*100)</f>
        <v>0</v>
      </c>
      <c r="C79" s="69">
        <f ca="1">IFERROR(HLOOKUP(A79,Squares!$A$20:$M$21,2,FALSE),0)</f>
        <v>0</v>
      </c>
      <c r="D79" s="69">
        <f ca="1">IFERROR(HLOOKUP(A79,Squares!$A$27:$M$28,2,FALSE),0)</f>
        <v>0</v>
      </c>
      <c r="E79" s="69">
        <f ca="1">IFERROR(HLOOKUP(A79,Squares!$A$34:$M$35,2,FALSE),0)</f>
        <v>0</v>
      </c>
      <c r="F79" s="69">
        <f ca="1">IFERROR(HLOOKUP(A79,Squares!$A$41:$M$42,2,FALSE),0)</f>
        <v>0</v>
      </c>
      <c r="G79" s="69">
        <f t="shared" ca="1" si="2"/>
        <v>0</v>
      </c>
    </row>
    <row r="80" spans="1:7" x14ac:dyDescent="0.25">
      <c r="A80" s="69" t="str">
        <f>Squares!E10</f>
        <v>Owen</v>
      </c>
      <c r="B80" s="69">
        <f>(COUNTIF(Squares!$I$46:$M$84,A80)*100)</f>
        <v>0</v>
      </c>
      <c r="C80" s="69">
        <f ca="1">IFERROR(HLOOKUP(A80,Squares!$A$20:$M$21,2,FALSE),0)</f>
        <v>0</v>
      </c>
      <c r="D80" s="69">
        <f ca="1">IFERROR(HLOOKUP(A80,Squares!$A$27:$M$28,2,FALSE),0)</f>
        <v>0</v>
      </c>
      <c r="E80" s="69">
        <f ca="1">IFERROR(HLOOKUP(A80,Squares!$A$34:$M$35,2,FALSE),0)</f>
        <v>0</v>
      </c>
      <c r="F80" s="69">
        <f ca="1">IFERROR(HLOOKUP(A80,Squares!$A$41:$M$42,2,FALSE),0)</f>
        <v>0</v>
      </c>
      <c r="G80" s="69">
        <f t="shared" ca="1" si="2"/>
        <v>0</v>
      </c>
    </row>
    <row r="81" spans="1:7" x14ac:dyDescent="0.25">
      <c r="A81" s="68" t="str">
        <f>Squares!M11</f>
        <v>Raelynn</v>
      </c>
      <c r="B81" s="69">
        <f>(COUNTIF(Squares!$I$46:$M$84,A81)*100)</f>
        <v>0</v>
      </c>
      <c r="C81" s="69">
        <f ca="1">IFERROR(HLOOKUP(A81,Squares!$A$20:$M$21,2,FALSE),0)</f>
        <v>0</v>
      </c>
      <c r="D81" s="69">
        <f ca="1">IFERROR(HLOOKUP(A81,Squares!$A$27:$M$28,2,FALSE),0)</f>
        <v>0</v>
      </c>
      <c r="E81" s="69">
        <f ca="1">IFERROR(HLOOKUP(A81,Squares!$A$34:$M$35,2,FALSE),0)</f>
        <v>0</v>
      </c>
      <c r="F81" s="69">
        <f ca="1">IFERROR(HLOOKUP(A81,Squares!$A$41:$M$42,2,FALSE),0)</f>
        <v>0</v>
      </c>
      <c r="G81" s="69">
        <f t="shared" ca="1" si="2"/>
        <v>0</v>
      </c>
    </row>
    <row r="82" spans="1:7" x14ac:dyDescent="0.25">
      <c r="A82" s="68" t="str">
        <f>Squares!L11</f>
        <v>Robbie</v>
      </c>
      <c r="B82" s="69">
        <f>(COUNTIF(Squares!$I$46:$M$84,A82)*100)</f>
        <v>0</v>
      </c>
      <c r="C82" s="69">
        <f ca="1">IFERROR(HLOOKUP(A82,Squares!$A$20:$M$21,2,FALSE),0)</f>
        <v>0</v>
      </c>
      <c r="D82" s="69">
        <f ca="1">IFERROR(HLOOKUP(A82,Squares!$A$27:$M$28,2,FALSE),0)</f>
        <v>0</v>
      </c>
      <c r="E82" s="69">
        <f ca="1">IFERROR(HLOOKUP(A82,Squares!$A$34:$M$35,2,FALSE),0)</f>
        <v>0</v>
      </c>
      <c r="F82" s="69">
        <f ca="1">IFERROR(HLOOKUP(A82,Squares!$A$41:$M$42,2,FALSE),0)</f>
        <v>0</v>
      </c>
      <c r="G82" s="69">
        <f t="shared" ca="1" si="2"/>
        <v>0</v>
      </c>
    </row>
    <row r="83" spans="1:7" x14ac:dyDescent="0.25">
      <c r="A83" s="68" t="str">
        <f>Squares!H9</f>
        <v>Robert</v>
      </c>
      <c r="B83" s="69">
        <f>(COUNTIF(Squares!$I$46:$M$84,A83)*100)</f>
        <v>0</v>
      </c>
      <c r="C83" s="69">
        <f ca="1">IFERROR(HLOOKUP(A83,Squares!$A$20:$M$21,2,FALSE),0)</f>
        <v>0</v>
      </c>
      <c r="D83" s="69">
        <f ca="1">IFERROR(HLOOKUP(A83,Squares!$A$27:$M$28,2,FALSE),0)</f>
        <v>0</v>
      </c>
      <c r="E83" s="69">
        <f ca="1">IFERROR(HLOOKUP(A83,Squares!$A$34:$M$35,2,FALSE),0)</f>
        <v>0</v>
      </c>
      <c r="F83" s="69">
        <f ca="1">IFERROR(HLOOKUP(A83,Squares!$A$41:$M$42,2,FALSE),0)</f>
        <v>0</v>
      </c>
      <c r="G83" s="69">
        <f t="shared" ca="1" si="2"/>
        <v>0</v>
      </c>
    </row>
    <row r="84" spans="1:7" x14ac:dyDescent="0.25">
      <c r="A84" s="68" t="str">
        <f>Squares!H7</f>
        <v>Ronnie</v>
      </c>
      <c r="B84" s="69">
        <f>(COUNTIF(Squares!$I$46:$M$84,A84)*100)</f>
        <v>0</v>
      </c>
      <c r="C84" s="69">
        <f ca="1">IFERROR(HLOOKUP(A84,Squares!$A$20:$M$21,2,FALSE),0)</f>
        <v>0</v>
      </c>
      <c r="D84" s="69">
        <f ca="1">IFERROR(HLOOKUP(A84,Squares!$A$27:$M$28,2,FALSE),0)</f>
        <v>0</v>
      </c>
      <c r="E84" s="69">
        <f ca="1">IFERROR(HLOOKUP(A84,Squares!$A$34:$M$35,2,FALSE),0)</f>
        <v>0</v>
      </c>
      <c r="F84" s="69">
        <f ca="1">IFERROR(HLOOKUP(A84,Squares!$A$41:$M$42,2,FALSE),0)</f>
        <v>0</v>
      </c>
      <c r="G84" s="69">
        <f t="shared" ca="1" si="2"/>
        <v>0</v>
      </c>
    </row>
    <row r="85" spans="1:7" x14ac:dyDescent="0.25">
      <c r="A85" s="68" t="str">
        <f>Squares!L8</f>
        <v>Ruby</v>
      </c>
      <c r="B85" s="69">
        <f>(COUNTIF(Squares!$I$46:$M$84,A85)*100)</f>
        <v>100</v>
      </c>
      <c r="C85" s="69">
        <f ca="1">IFERROR(HLOOKUP(A85,Squares!$A$20:$M$21,2,FALSE),0)</f>
        <v>0</v>
      </c>
      <c r="D85" s="69">
        <f ca="1">IFERROR(HLOOKUP(A85,Squares!$A$27:$M$28,2,FALSE),0)</f>
        <v>0</v>
      </c>
      <c r="E85" s="69">
        <f ca="1">IFERROR(HLOOKUP(A85,Squares!$A$34:$M$35,2,FALSE),0)</f>
        <v>0</v>
      </c>
      <c r="F85" s="69">
        <f ca="1">IFERROR(HLOOKUP(A85,Squares!$A$41:$M$42,2,FALSE),0)</f>
        <v>0</v>
      </c>
      <c r="G85" s="69">
        <f t="shared" ca="1" si="2"/>
        <v>100</v>
      </c>
    </row>
    <row r="86" spans="1:7" x14ac:dyDescent="0.25">
      <c r="A86" s="68" t="str">
        <f>Squares!M12</f>
        <v>Samantha</v>
      </c>
      <c r="B86" s="69">
        <f>(COUNTIF(Squares!$I$46:$M$84,A86)*100)</f>
        <v>0</v>
      </c>
      <c r="C86" s="69">
        <f ca="1">IFERROR(HLOOKUP(A86,Squares!$A$20:$M$21,2,FALSE),0)</f>
        <v>0</v>
      </c>
      <c r="D86" s="69">
        <f ca="1">IFERROR(HLOOKUP(A86,Squares!$A$27:$M$28,2,FALSE),0)</f>
        <v>0</v>
      </c>
      <c r="E86" s="69">
        <f ca="1">IFERROR(HLOOKUP(A86,Squares!$A$34:$M$35,2,FALSE),0)</f>
        <v>0</v>
      </c>
      <c r="F86" s="69">
        <f ca="1">IFERROR(HLOOKUP(A86,Squares!$A$41:$M$42,2,FALSE),0)</f>
        <v>100</v>
      </c>
      <c r="G86" s="69">
        <f t="shared" ca="1" si="2"/>
        <v>100</v>
      </c>
    </row>
    <row r="87" spans="1:7" x14ac:dyDescent="0.25">
      <c r="A87" s="69" t="str">
        <f>Squares!E11</f>
        <v>Samuel</v>
      </c>
      <c r="B87" s="69">
        <f>(COUNTIF(Squares!$I$46:$M$84,A87)*100)</f>
        <v>0</v>
      </c>
      <c r="C87" s="69">
        <f ca="1">IFERROR(HLOOKUP(A87,Squares!$A$20:$M$21,2,FALSE),0)</f>
        <v>0</v>
      </c>
      <c r="D87" s="69">
        <f ca="1">IFERROR(HLOOKUP(A87,Squares!$A$27:$M$28,2,FALSE),0)</f>
        <v>0</v>
      </c>
      <c r="E87" s="69">
        <f ca="1">IFERROR(HLOOKUP(A87,Squares!$A$34:$M$35,2,FALSE),0)</f>
        <v>0</v>
      </c>
      <c r="F87" s="69">
        <f ca="1">IFERROR(HLOOKUP(A87,Squares!$A$41:$M$42,2,FALSE),0)</f>
        <v>0</v>
      </c>
      <c r="G87" s="69">
        <f t="shared" ca="1" si="2"/>
        <v>0</v>
      </c>
    </row>
    <row r="88" spans="1:7" x14ac:dyDescent="0.25">
      <c r="A88" s="68" t="str">
        <f>Squares!M10</f>
        <v>Sarah</v>
      </c>
      <c r="B88" s="69">
        <f>(COUNTIF(Squares!$I$46:$M$84,A88)*100)</f>
        <v>0</v>
      </c>
      <c r="C88" s="69">
        <f ca="1">IFERROR(HLOOKUP(A88,Squares!$A$20:$M$21,2,FALSE),0)</f>
        <v>0</v>
      </c>
      <c r="D88" s="69">
        <f ca="1">IFERROR(HLOOKUP(A88,Squares!$A$27:$M$28,2,FALSE),0)</f>
        <v>0</v>
      </c>
      <c r="E88" s="69">
        <f ca="1">IFERROR(HLOOKUP(A88,Squares!$A$34:$M$35,2,FALSE),0)</f>
        <v>0</v>
      </c>
      <c r="F88" s="69">
        <f ca="1">IFERROR(HLOOKUP(A88,Squares!$A$41:$M$42,2,FALSE),0)</f>
        <v>0</v>
      </c>
      <c r="G88" s="69">
        <f t="shared" ca="1" si="2"/>
        <v>0</v>
      </c>
    </row>
    <row r="89" spans="1:7" x14ac:dyDescent="0.25">
      <c r="A89" s="69" t="str">
        <f>Squares!E5</f>
        <v>Sebastian</v>
      </c>
      <c r="B89" s="69">
        <f>(COUNTIF(Squares!$I$46:$M$84,A89)*100)</f>
        <v>0</v>
      </c>
      <c r="C89" s="69">
        <f ca="1">IFERROR(HLOOKUP(A89,Squares!$A$20:$M$21,2,FALSE),0)</f>
        <v>0</v>
      </c>
      <c r="D89" s="69">
        <f ca="1">IFERROR(HLOOKUP(A89,Squares!$A$27:$M$28,2,FALSE),0)</f>
        <v>0</v>
      </c>
      <c r="E89" s="69">
        <f ca="1">IFERROR(HLOOKUP(A89,Squares!$A$34:$M$35,2,FALSE),0)</f>
        <v>100</v>
      </c>
      <c r="F89" s="69">
        <f ca="1">IFERROR(HLOOKUP(A89,Squares!$A$41:$M$42,2,FALSE),0)</f>
        <v>0</v>
      </c>
      <c r="G89" s="69">
        <f t="shared" ca="1" si="2"/>
        <v>100</v>
      </c>
    </row>
    <row r="90" spans="1:7" x14ac:dyDescent="0.25">
      <c r="A90" s="68" t="str">
        <f>Squares!I8</f>
        <v>Sophia</v>
      </c>
      <c r="B90" s="69">
        <f>(COUNTIF(Squares!$I$46:$M$84,A90)*100)</f>
        <v>100</v>
      </c>
      <c r="C90" s="69">
        <f ca="1">IFERROR(HLOOKUP(A90,Squares!$A$20:$M$21,2,FALSE),0)</f>
        <v>0</v>
      </c>
      <c r="D90" s="69">
        <f ca="1">IFERROR(HLOOKUP(A90,Squares!$A$27:$M$28,2,FALSE),0)</f>
        <v>0</v>
      </c>
      <c r="E90" s="69">
        <f ca="1">IFERROR(HLOOKUP(A90,Squares!$A$34:$M$35,2,FALSE),0)</f>
        <v>0</v>
      </c>
      <c r="F90" s="69">
        <f ca="1">IFERROR(HLOOKUP(A90,Squares!$A$41:$M$42,2,FALSE),0)</f>
        <v>0</v>
      </c>
      <c r="G90" s="69">
        <f t="shared" ca="1" si="2"/>
        <v>100</v>
      </c>
    </row>
    <row r="91" spans="1:7" x14ac:dyDescent="0.25">
      <c r="A91" s="68" t="str">
        <f>Squares!K7</f>
        <v>Stella</v>
      </c>
      <c r="B91" s="69">
        <f>(COUNTIF(Squares!$I$46:$M$84,A91)*100)</f>
        <v>0</v>
      </c>
      <c r="C91" s="69">
        <f ca="1">IFERROR(HLOOKUP(A91,Squares!$A$20:$M$21,2,FALSE),0)</f>
        <v>0</v>
      </c>
      <c r="D91" s="69">
        <f ca="1">IFERROR(HLOOKUP(A91,Squares!$A$27:$M$28,2,FALSE),0)</f>
        <v>0</v>
      </c>
      <c r="E91" s="69">
        <f ca="1">IFERROR(HLOOKUP(A91,Squares!$A$34:$M$35,2,FALSE),0)</f>
        <v>0</v>
      </c>
      <c r="F91" s="69">
        <f ca="1">IFERROR(HLOOKUP(A91,Squares!$A$41:$M$42,2,FALSE),0)</f>
        <v>0</v>
      </c>
      <c r="G91" s="69">
        <f t="shared" ca="1" si="2"/>
        <v>0</v>
      </c>
    </row>
    <row r="92" spans="1:7" x14ac:dyDescent="0.25">
      <c r="A92" s="69" t="str">
        <f>Squares!D13</f>
        <v>Theodore</v>
      </c>
      <c r="B92" s="69">
        <f>(COUNTIF(Squares!$I$46:$M$84,A92)*100)</f>
        <v>0</v>
      </c>
      <c r="C92" s="69">
        <f ca="1">IFERROR(HLOOKUP(A92,Squares!$A$20:$M$21,2,FALSE),0)</f>
        <v>0</v>
      </c>
      <c r="D92" s="69">
        <f ca="1">IFERROR(HLOOKUP(A92,Squares!$A$27:$M$28,2,FALSE),0)</f>
        <v>0</v>
      </c>
      <c r="E92" s="69">
        <f ca="1">IFERROR(HLOOKUP(A92,Squares!$A$34:$M$35,2,FALSE),0)</f>
        <v>0</v>
      </c>
      <c r="F92" s="69">
        <f ca="1">IFERROR(HLOOKUP(A92,Squares!$A$41:$M$42,2,FALSE),0)</f>
        <v>100</v>
      </c>
      <c r="G92" s="69">
        <f t="shared" ca="1" si="2"/>
        <v>100</v>
      </c>
    </row>
    <row r="93" spans="1:7" x14ac:dyDescent="0.25">
      <c r="A93" s="68" t="str">
        <f>Squares!G8</f>
        <v>Thomas</v>
      </c>
      <c r="B93" s="69">
        <f>(COUNTIF(Squares!$I$46:$M$84,A93)*100)</f>
        <v>100</v>
      </c>
      <c r="C93" s="69">
        <f ca="1">IFERROR(HLOOKUP(A93,Squares!$A$20:$M$21,2,FALSE),0)</f>
        <v>0</v>
      </c>
      <c r="D93" s="69">
        <f ca="1">IFERROR(HLOOKUP(A93,Squares!$A$27:$M$28,2,FALSE),0)</f>
        <v>0</v>
      </c>
      <c r="E93" s="69">
        <f ca="1">IFERROR(HLOOKUP(A93,Squares!$A$34:$M$35,2,FALSE),0)</f>
        <v>0</v>
      </c>
      <c r="F93" s="69">
        <f ca="1">IFERROR(HLOOKUP(A93,Squares!$A$41:$M$42,2,FALSE),0)</f>
        <v>0</v>
      </c>
      <c r="G93" s="69">
        <f t="shared" ca="1" si="2"/>
        <v>100</v>
      </c>
    </row>
    <row r="94" spans="1:7" x14ac:dyDescent="0.25">
      <c r="A94" s="68" t="str">
        <f>Squares!G9</f>
        <v>Tim</v>
      </c>
      <c r="B94" s="69">
        <f>(COUNTIF(Squares!$I$46:$M$84,A94)*100)</f>
        <v>0</v>
      </c>
      <c r="C94" s="69">
        <f ca="1">IFERROR(HLOOKUP(A94,Squares!$A$20:$M$21,2,FALSE),0)</f>
        <v>0</v>
      </c>
      <c r="D94" s="69">
        <f ca="1">IFERROR(HLOOKUP(A94,Squares!$A$27:$M$28,2,FALSE),0)</f>
        <v>0</v>
      </c>
      <c r="E94" s="69">
        <f ca="1">IFERROR(HLOOKUP(A94,Squares!$A$34:$M$35,2,FALSE),0)</f>
        <v>0</v>
      </c>
      <c r="F94" s="69">
        <f ca="1">IFERROR(HLOOKUP(A94,Squares!$A$41:$M$42,2,FALSE),0)</f>
        <v>0</v>
      </c>
      <c r="G94" s="69">
        <f t="shared" ca="1" si="2"/>
        <v>0</v>
      </c>
    </row>
    <row r="95" spans="1:7" x14ac:dyDescent="0.25">
      <c r="A95" s="68" t="str">
        <f>Squares!G7</f>
        <v>Tony</v>
      </c>
      <c r="B95" s="69">
        <f>(COUNTIF(Squares!$I$46:$M$84,A95)*100)</f>
        <v>0</v>
      </c>
      <c r="C95" s="69">
        <f ca="1">IFERROR(HLOOKUP(A95,Squares!$A$20:$M$21,2,FALSE),0)</f>
        <v>0</v>
      </c>
      <c r="D95" s="69">
        <f ca="1">IFERROR(HLOOKUP(A95,Squares!$A$27:$M$28,2,FALSE),0)</f>
        <v>0</v>
      </c>
      <c r="E95" s="69">
        <f ca="1">IFERROR(HLOOKUP(A95,Squares!$A$34:$M$35,2,FALSE),0)</f>
        <v>0</v>
      </c>
      <c r="F95" s="69">
        <f ca="1">IFERROR(HLOOKUP(A95,Squares!$A$41:$M$42,2,FALSE),0)</f>
        <v>0</v>
      </c>
      <c r="G95" s="69">
        <f t="shared" ca="1" si="2"/>
        <v>0</v>
      </c>
    </row>
    <row r="96" spans="1:7" x14ac:dyDescent="0.25">
      <c r="A96" s="68" t="str">
        <f>Squares!K9</f>
        <v>Victoria</v>
      </c>
      <c r="B96" s="69">
        <f>(COUNTIF(Squares!$I$46:$M$84,A96)*100)</f>
        <v>0</v>
      </c>
      <c r="C96" s="69">
        <f ca="1">IFERROR(HLOOKUP(A96,Squares!$A$20:$M$21,2,FALSE),0)</f>
        <v>0</v>
      </c>
      <c r="D96" s="69">
        <f ca="1">IFERROR(HLOOKUP(A96,Squares!$A$27:$M$28,2,FALSE),0)</f>
        <v>0</v>
      </c>
      <c r="E96" s="69">
        <f ca="1">IFERROR(HLOOKUP(A96,Squares!$A$34:$M$35,2,FALSE),0)</f>
        <v>0</v>
      </c>
      <c r="F96" s="69">
        <f ca="1">IFERROR(HLOOKUP(A96,Squares!$A$41:$M$42,2,FALSE),0)</f>
        <v>0</v>
      </c>
      <c r="G96" s="69">
        <f t="shared" ca="1" si="2"/>
        <v>0</v>
      </c>
    </row>
    <row r="97" spans="1:7" x14ac:dyDescent="0.25">
      <c r="A97" s="68" t="str">
        <f>Squares!J7</f>
        <v>Violet</v>
      </c>
      <c r="B97" s="69">
        <f>(COUNTIF(Squares!$I$46:$M$84,A97)*100)</f>
        <v>0</v>
      </c>
      <c r="C97" s="69">
        <f ca="1">IFERROR(HLOOKUP(A97,Squares!$A$20:$M$21,2,FALSE),0)</f>
        <v>100</v>
      </c>
      <c r="D97" s="69">
        <f ca="1">IFERROR(HLOOKUP(A97,Squares!$A$27:$M$28,2,FALSE),0)</f>
        <v>0</v>
      </c>
      <c r="E97" s="69">
        <f ca="1">IFERROR(HLOOKUP(A97,Squares!$A$34:$M$35,2,FALSE),0)</f>
        <v>0</v>
      </c>
      <c r="F97" s="69">
        <f ca="1">IFERROR(HLOOKUP(A97,Squares!$A$41:$M$42,2,FALSE),0)</f>
        <v>0</v>
      </c>
      <c r="G97" s="69">
        <f t="shared" ca="1" si="2"/>
        <v>100</v>
      </c>
    </row>
    <row r="98" spans="1:7" x14ac:dyDescent="0.25">
      <c r="A98" s="68" t="str">
        <f>Squares!H6</f>
        <v>Wesley</v>
      </c>
      <c r="B98" s="69">
        <f>(COUNTIF(Squares!$I$46:$M$84,A98)*100)</f>
        <v>0</v>
      </c>
      <c r="C98" s="69">
        <f ca="1">IFERROR(HLOOKUP(A98,Squares!$A$20:$M$21,2,FALSE),0)</f>
        <v>0</v>
      </c>
      <c r="D98" s="69">
        <f ca="1">IFERROR(HLOOKUP(A98,Squares!$A$27:$M$28,2,FALSE),0)</f>
        <v>0</v>
      </c>
      <c r="E98" s="69">
        <f ca="1">IFERROR(HLOOKUP(A98,Squares!$A$34:$M$35,2,FALSE),0)</f>
        <v>0</v>
      </c>
      <c r="F98" s="69">
        <f ca="1">IFERROR(HLOOKUP(A98,Squares!$A$41:$M$42,2,FALSE),0)</f>
        <v>0</v>
      </c>
      <c r="G98" s="69">
        <f t="shared" ref="G98:G129" ca="1" si="3">SUM(B98:F98)</f>
        <v>0</v>
      </c>
    </row>
    <row r="99" spans="1:7" x14ac:dyDescent="0.25">
      <c r="A99" s="69" t="str">
        <f>Squares!D9</f>
        <v>William</v>
      </c>
      <c r="B99" s="69">
        <f>(COUNTIF(Squares!$I$46:$M$84,A99)*100)</f>
        <v>0</v>
      </c>
      <c r="C99" s="69">
        <f ca="1">IFERROR(HLOOKUP(A99,Squares!$A$20:$M$21,2,FALSE),0)</f>
        <v>0</v>
      </c>
      <c r="D99" s="69">
        <f ca="1">IFERROR(HLOOKUP(A99,Squares!$A$27:$M$28,2,FALSE),0)</f>
        <v>100</v>
      </c>
      <c r="E99" s="69">
        <f ca="1">IFERROR(HLOOKUP(A99,Squares!$A$34:$M$35,2,FALSE),0)</f>
        <v>0</v>
      </c>
      <c r="F99" s="69">
        <f ca="1">IFERROR(HLOOKUP(A99,Squares!$A$41:$M$42,2,FALSE),0)</f>
        <v>0</v>
      </c>
      <c r="G99" s="69">
        <f t="shared" ca="1" si="3"/>
        <v>100</v>
      </c>
    </row>
    <row r="100" spans="1:7" x14ac:dyDescent="0.25">
      <c r="A100" s="68" t="str">
        <f>Squares!G4</f>
        <v>Wyatt</v>
      </c>
      <c r="B100" s="69">
        <f>(COUNTIF(Squares!$I$46:$M$84,A100)*100)</f>
        <v>0</v>
      </c>
      <c r="C100" s="69">
        <f ca="1">IFERROR(HLOOKUP(A100,Squares!$A$20:$M$21,2,FALSE),0)</f>
        <v>0</v>
      </c>
      <c r="D100" s="69">
        <f ca="1">IFERROR(HLOOKUP(A100,Squares!$A$27:$M$28,2,FALSE),0)</f>
        <v>0</v>
      </c>
      <c r="E100" s="69">
        <f ca="1">IFERROR(HLOOKUP(A100,Squares!$A$34:$M$35,2,FALSE),0)</f>
        <v>0</v>
      </c>
      <c r="F100" s="69">
        <f ca="1">IFERROR(HLOOKUP(A100,Squares!$A$41:$M$42,2,FALSE),0)</f>
        <v>0</v>
      </c>
      <c r="G100" s="69">
        <f t="shared" ca="1" si="3"/>
        <v>0</v>
      </c>
    </row>
    <row r="101" spans="1:7" x14ac:dyDescent="0.25">
      <c r="A101" s="68" t="str">
        <f>Squares!K6</f>
        <v>Zoe</v>
      </c>
      <c r="B101" s="69">
        <f>(COUNTIF(Squares!$I$46:$M$84,A101)*100)</f>
        <v>0</v>
      </c>
      <c r="C101" s="69">
        <f ca="1">IFERROR(HLOOKUP(A101,Squares!$A$20:$M$21,2,FALSE),0)</f>
        <v>100</v>
      </c>
      <c r="D101" s="69">
        <f ca="1">IFERROR(HLOOKUP(A101,Squares!$A$27:$M$28,2,FALSE),0)</f>
        <v>0</v>
      </c>
      <c r="E101" s="69">
        <f ca="1">IFERROR(HLOOKUP(A101,Squares!$A$34:$M$35,2,FALSE),0)</f>
        <v>0</v>
      </c>
      <c r="F101" s="69">
        <f ca="1">IFERROR(HLOOKUP(A101,Squares!$A$41:$M$42,2,FALSE),0)</f>
        <v>0</v>
      </c>
      <c r="G101" s="69">
        <f t="shared" ca="1" si="3"/>
        <v>100</v>
      </c>
    </row>
    <row r="102" spans="1:7" x14ac:dyDescent="0.25">
      <c r="B102">
        <f t="shared" ref="B102:G102" si="4">SUM(B2:B101)</f>
        <v>2200</v>
      </c>
      <c r="C102">
        <f t="shared" ca="1" si="4"/>
        <v>1400</v>
      </c>
      <c r="D102">
        <f t="shared" ca="1" si="4"/>
        <v>1400</v>
      </c>
      <c r="E102">
        <f t="shared" ca="1" si="4"/>
        <v>1400</v>
      </c>
      <c r="F102">
        <f t="shared" ca="1" si="4"/>
        <v>3600</v>
      </c>
      <c r="G102" s="39">
        <f t="shared" ca="1" si="4"/>
        <v>10000</v>
      </c>
    </row>
  </sheetData>
  <sheetProtection sort="0"/>
  <sortState ref="A2:G101">
    <sortCondition ref="A2:A101"/>
  </sortState>
  <mergeCells count="1">
    <mergeCell ref="L1:Q3"/>
  </mergeCells>
  <pageMargins left="0.7" right="0.7" top="0.75" bottom="0.75" header="0.3" footer="0.3"/>
  <ignoredErrors>
    <ignoredError sqref="A2:G10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
  <sheetViews>
    <sheetView workbookViewId="0">
      <selection sqref="A1:K2"/>
    </sheetView>
  </sheetViews>
  <sheetFormatPr defaultRowHeight="13.2" x14ac:dyDescent="0.25"/>
  <cols>
    <col min="1" max="1" width="2.88671875" customWidth="1"/>
  </cols>
  <sheetData>
    <row r="1" spans="1:11" ht="15.6" customHeight="1" x14ac:dyDescent="0.25">
      <c r="A1" s="149" t="s">
        <v>185</v>
      </c>
      <c r="B1" s="149"/>
      <c r="C1" s="149"/>
      <c r="D1" s="149"/>
      <c r="E1" s="149"/>
      <c r="F1" s="149"/>
      <c r="G1" s="149"/>
      <c r="H1" s="149"/>
      <c r="I1" s="149"/>
      <c r="J1" s="149"/>
      <c r="K1" s="149"/>
    </row>
    <row r="2" spans="1:11" ht="13.2" customHeight="1" x14ac:dyDescent="0.25">
      <c r="A2" s="149"/>
      <c r="B2" s="149"/>
      <c r="C2" s="149"/>
      <c r="D2" s="149"/>
      <c r="E2" s="149"/>
      <c r="F2" s="149"/>
      <c r="G2" s="149"/>
      <c r="H2" s="149"/>
      <c r="I2" s="149"/>
      <c r="J2" s="149"/>
      <c r="K2" s="149"/>
    </row>
    <row r="3" spans="1:11" x14ac:dyDescent="0.25">
      <c r="A3" s="133" t="s">
        <v>229</v>
      </c>
      <c r="B3" s="133"/>
      <c r="C3" s="133"/>
      <c r="D3" s="133"/>
      <c r="E3" s="133"/>
      <c r="F3" s="133"/>
      <c r="G3" s="133"/>
      <c r="H3" s="133"/>
      <c r="I3" s="133"/>
      <c r="J3" s="133"/>
      <c r="K3" s="133"/>
    </row>
    <row r="4" spans="1:11" x14ac:dyDescent="0.25">
      <c r="A4" s="131" t="s">
        <v>230</v>
      </c>
      <c r="B4" s="134" t="s">
        <v>184</v>
      </c>
      <c r="C4" s="134"/>
      <c r="D4" s="134"/>
      <c r="E4" s="134"/>
      <c r="F4" s="134"/>
      <c r="G4" s="134"/>
      <c r="H4" s="134"/>
      <c r="I4" s="134"/>
      <c r="J4" s="134"/>
      <c r="K4" s="134"/>
    </row>
    <row r="5" spans="1:11" ht="13.2" customHeight="1" x14ac:dyDescent="0.25">
      <c r="A5" s="131"/>
      <c r="B5" s="132" t="s">
        <v>231</v>
      </c>
      <c r="C5" s="132"/>
      <c r="D5" s="132"/>
      <c r="E5" s="132"/>
      <c r="F5" s="132"/>
      <c r="G5" s="132"/>
      <c r="H5" s="132"/>
      <c r="I5" s="132"/>
      <c r="J5" s="132"/>
      <c r="K5" s="132"/>
    </row>
    <row r="6" spans="1:11" x14ac:dyDescent="0.25">
      <c r="A6" s="131"/>
      <c r="B6" s="132"/>
      <c r="C6" s="132"/>
      <c r="D6" s="132"/>
      <c r="E6" s="132"/>
      <c r="F6" s="132"/>
      <c r="G6" s="132"/>
      <c r="H6" s="132"/>
      <c r="I6" s="132"/>
      <c r="J6" s="132"/>
      <c r="K6" s="132"/>
    </row>
    <row r="7" spans="1:11" x14ac:dyDescent="0.25">
      <c r="A7" s="131"/>
      <c r="B7" s="132"/>
      <c r="C7" s="132"/>
      <c r="D7" s="132"/>
      <c r="E7" s="132"/>
      <c r="F7" s="132"/>
      <c r="G7" s="132"/>
      <c r="H7" s="132"/>
      <c r="I7" s="132"/>
      <c r="J7" s="132"/>
      <c r="K7" s="132"/>
    </row>
    <row r="8" spans="1:11" x14ac:dyDescent="0.25">
      <c r="A8" s="131"/>
      <c r="B8" s="130"/>
      <c r="C8" s="130"/>
      <c r="D8" s="130"/>
      <c r="E8" s="130"/>
      <c r="F8" s="130"/>
      <c r="G8" s="130"/>
      <c r="H8" s="130"/>
      <c r="I8" s="130"/>
      <c r="J8" s="130"/>
      <c r="K8" s="130"/>
    </row>
    <row r="9" spans="1:11" x14ac:dyDescent="0.25">
      <c r="A9" s="131"/>
      <c r="B9" s="130"/>
      <c r="C9" s="130"/>
      <c r="D9" s="130"/>
      <c r="E9" s="130"/>
      <c r="F9" s="130"/>
      <c r="G9" s="130"/>
      <c r="H9" s="130"/>
      <c r="I9" s="130"/>
      <c r="J9" s="130"/>
      <c r="K9" s="130"/>
    </row>
    <row r="10" spans="1:11" x14ac:dyDescent="0.25">
      <c r="A10" s="131"/>
      <c r="B10" s="130"/>
      <c r="C10" s="130"/>
      <c r="D10" s="130"/>
      <c r="E10" s="130"/>
      <c r="F10" s="130"/>
      <c r="G10" s="130"/>
      <c r="H10" s="130"/>
      <c r="I10" s="130"/>
      <c r="J10" s="130"/>
      <c r="K10" s="130"/>
    </row>
    <row r="11" spans="1:11" x14ac:dyDescent="0.25">
      <c r="A11" s="131"/>
      <c r="B11" s="130"/>
      <c r="C11" s="130"/>
      <c r="D11" s="130"/>
      <c r="E11" s="130"/>
      <c r="F11" s="130"/>
      <c r="G11" s="130"/>
      <c r="H11" s="130"/>
      <c r="I11" s="130"/>
      <c r="J11" s="130"/>
      <c r="K11" s="130"/>
    </row>
    <row r="12" spans="1:11" x14ac:dyDescent="0.25">
      <c r="A12" s="131"/>
      <c r="B12" s="130"/>
      <c r="C12" s="130"/>
      <c r="D12" s="130"/>
      <c r="E12" s="130"/>
      <c r="F12" s="130"/>
      <c r="G12" s="130"/>
      <c r="H12" s="130"/>
      <c r="I12" s="130"/>
      <c r="J12" s="130"/>
      <c r="K12" s="130"/>
    </row>
    <row r="13" spans="1:11" x14ac:dyDescent="0.25">
      <c r="A13" s="131"/>
      <c r="B13" s="130"/>
      <c r="C13" s="130"/>
      <c r="D13" s="130"/>
      <c r="E13" s="130"/>
      <c r="F13" s="130"/>
      <c r="G13" s="130"/>
      <c r="H13" s="130"/>
      <c r="I13" s="130"/>
      <c r="J13" s="130"/>
      <c r="K13" s="130"/>
    </row>
    <row r="14" spans="1:11" x14ac:dyDescent="0.25">
      <c r="A14" s="131"/>
      <c r="B14" s="130"/>
      <c r="C14" s="130"/>
      <c r="D14" s="130"/>
      <c r="E14" s="130"/>
      <c r="F14" s="130"/>
      <c r="G14" s="130"/>
      <c r="H14" s="130"/>
      <c r="I14" s="130"/>
      <c r="J14" s="130"/>
      <c r="K14" s="130"/>
    </row>
    <row r="15" spans="1:11" x14ac:dyDescent="0.25">
      <c r="A15" s="131"/>
      <c r="B15" s="130"/>
      <c r="C15" s="130"/>
      <c r="D15" s="130"/>
      <c r="E15" s="130"/>
      <c r="F15" s="130"/>
      <c r="G15" s="130"/>
      <c r="H15" s="130"/>
      <c r="I15" s="130"/>
      <c r="J15" s="130"/>
      <c r="K15" s="130"/>
    </row>
    <row r="16" spans="1:11" x14ac:dyDescent="0.25">
      <c r="A16" s="131"/>
      <c r="B16" s="130"/>
      <c r="C16" s="130"/>
      <c r="D16" s="130"/>
      <c r="E16" s="130"/>
      <c r="F16" s="130"/>
      <c r="G16" s="130"/>
      <c r="H16" s="130"/>
      <c r="I16" s="130"/>
      <c r="J16" s="130"/>
      <c r="K16" s="130"/>
    </row>
    <row r="17" spans="1:11" x14ac:dyDescent="0.25">
      <c r="A17" s="131"/>
      <c r="B17" s="130"/>
      <c r="C17" s="130"/>
      <c r="D17" s="130"/>
      <c r="E17" s="130"/>
      <c r="F17" s="130"/>
      <c r="G17" s="130"/>
      <c r="H17" s="130"/>
      <c r="I17" s="130"/>
      <c r="J17" s="130"/>
      <c r="K17" s="130"/>
    </row>
    <row r="18" spans="1:11" x14ac:dyDescent="0.25">
      <c r="A18" s="131"/>
      <c r="B18" s="130"/>
      <c r="C18" s="130"/>
      <c r="D18" s="130"/>
      <c r="E18" s="130"/>
      <c r="F18" s="130"/>
      <c r="G18" s="130"/>
      <c r="H18" s="130"/>
      <c r="I18" s="130"/>
      <c r="J18" s="130"/>
      <c r="K18" s="130"/>
    </row>
    <row r="19" spans="1:11" x14ac:dyDescent="0.25">
      <c r="A19" s="131"/>
      <c r="B19" s="130"/>
      <c r="C19" s="130"/>
      <c r="D19" s="130"/>
      <c r="E19" s="130"/>
      <c r="F19" s="130"/>
      <c r="G19" s="130"/>
      <c r="H19" s="130"/>
      <c r="I19" s="130"/>
      <c r="J19" s="130"/>
      <c r="K19" s="130"/>
    </row>
    <row r="20" spans="1:11" x14ac:dyDescent="0.25">
      <c r="A20" s="131"/>
      <c r="B20" s="130"/>
      <c r="C20" s="130"/>
      <c r="D20" s="130"/>
      <c r="E20" s="130"/>
      <c r="F20" s="130"/>
      <c r="G20" s="130"/>
      <c r="H20" s="130"/>
      <c r="I20" s="130"/>
      <c r="J20" s="130"/>
      <c r="K20" s="130"/>
    </row>
    <row r="21" spans="1:11" x14ac:dyDescent="0.25">
      <c r="A21" s="131"/>
      <c r="B21" s="130"/>
      <c r="C21" s="130"/>
      <c r="D21" s="130"/>
      <c r="E21" s="130"/>
      <c r="F21" s="130"/>
      <c r="G21" s="130"/>
      <c r="H21" s="130"/>
      <c r="I21" s="130"/>
      <c r="J21" s="130"/>
      <c r="K21" s="130"/>
    </row>
    <row r="22" spans="1:11" x14ac:dyDescent="0.25">
      <c r="A22" s="131"/>
      <c r="B22" s="130"/>
      <c r="C22" s="130"/>
      <c r="D22" s="130"/>
      <c r="E22" s="130"/>
      <c r="F22" s="130"/>
      <c r="G22" s="130"/>
      <c r="H22" s="130"/>
      <c r="I22" s="130"/>
      <c r="J22" s="130"/>
      <c r="K22" s="130"/>
    </row>
    <row r="23" spans="1:11" x14ac:dyDescent="0.25">
      <c r="A23" s="131"/>
      <c r="B23" s="130"/>
      <c r="C23" s="130"/>
      <c r="D23" s="130"/>
      <c r="E23" s="130"/>
      <c r="F23" s="130"/>
      <c r="G23" s="130"/>
      <c r="H23" s="130"/>
      <c r="I23" s="130"/>
      <c r="J23" s="130"/>
      <c r="K23" s="130"/>
    </row>
    <row r="24" spans="1:11" ht="13.2" customHeight="1" x14ac:dyDescent="0.25">
      <c r="A24" s="131" t="s">
        <v>232</v>
      </c>
      <c r="B24" s="132" t="s">
        <v>241</v>
      </c>
      <c r="C24" s="132"/>
      <c r="D24" s="132"/>
      <c r="E24" s="132"/>
      <c r="F24" s="132"/>
      <c r="G24" s="132"/>
      <c r="H24" s="132"/>
      <c r="I24" s="132"/>
      <c r="J24" s="132"/>
      <c r="K24" s="132"/>
    </row>
    <row r="25" spans="1:11" x14ac:dyDescent="0.25">
      <c r="A25" s="131"/>
      <c r="B25" s="132"/>
      <c r="C25" s="132"/>
      <c r="D25" s="132"/>
      <c r="E25" s="132"/>
      <c r="F25" s="132"/>
      <c r="G25" s="132"/>
      <c r="H25" s="132"/>
      <c r="I25" s="132"/>
      <c r="J25" s="132"/>
      <c r="K25" s="132"/>
    </row>
    <row r="26" spans="1:11" x14ac:dyDescent="0.25">
      <c r="A26" s="131"/>
      <c r="B26" s="132"/>
      <c r="C26" s="132"/>
      <c r="D26" s="132"/>
      <c r="E26" s="132"/>
      <c r="F26" s="132"/>
      <c r="G26" s="132"/>
      <c r="H26" s="132"/>
      <c r="I26" s="132"/>
      <c r="J26" s="132"/>
      <c r="K26" s="132"/>
    </row>
    <row r="27" spans="1:11" x14ac:dyDescent="0.25">
      <c r="A27" s="131"/>
      <c r="B27" s="132"/>
      <c r="C27" s="132"/>
      <c r="D27" s="132"/>
      <c r="E27" s="132"/>
      <c r="F27" s="132"/>
      <c r="G27" s="132"/>
      <c r="H27" s="132"/>
      <c r="I27" s="132"/>
      <c r="J27" s="132"/>
      <c r="K27" s="132"/>
    </row>
    <row r="28" spans="1:11" x14ac:dyDescent="0.25">
      <c r="A28" s="131"/>
      <c r="B28" s="132"/>
      <c r="C28" s="132"/>
      <c r="D28" s="132"/>
      <c r="E28" s="132"/>
      <c r="F28" s="132"/>
      <c r="G28" s="132"/>
      <c r="H28" s="132"/>
      <c r="I28" s="132"/>
      <c r="J28" s="132"/>
      <c r="K28" s="132"/>
    </row>
    <row r="29" spans="1:11" x14ac:dyDescent="0.25">
      <c r="A29" s="131"/>
      <c r="B29" s="132"/>
      <c r="C29" s="132"/>
      <c r="D29" s="132"/>
      <c r="E29" s="132"/>
      <c r="F29" s="132"/>
      <c r="G29" s="132"/>
      <c r="H29" s="132"/>
      <c r="I29" s="132"/>
      <c r="J29" s="132"/>
      <c r="K29" s="132"/>
    </row>
    <row r="30" spans="1:11" x14ac:dyDescent="0.25">
      <c r="A30" s="131"/>
      <c r="B30" s="130"/>
      <c r="C30" s="130"/>
      <c r="D30" s="130"/>
      <c r="E30" s="130"/>
      <c r="F30" s="130"/>
      <c r="G30" s="130"/>
      <c r="H30" s="130"/>
      <c r="I30" s="130"/>
      <c r="J30" s="130"/>
      <c r="K30" s="130"/>
    </row>
    <row r="31" spans="1:11" x14ac:dyDescent="0.25">
      <c r="A31" s="131"/>
      <c r="B31" s="130"/>
      <c r="C31" s="130"/>
      <c r="D31" s="130"/>
      <c r="E31" s="130"/>
      <c r="F31" s="130"/>
      <c r="G31" s="130"/>
      <c r="H31" s="130"/>
      <c r="I31" s="130"/>
      <c r="J31" s="130"/>
      <c r="K31" s="130"/>
    </row>
    <row r="32" spans="1:11" x14ac:dyDescent="0.25">
      <c r="A32" s="131"/>
      <c r="B32" s="130"/>
      <c r="C32" s="130"/>
      <c r="D32" s="130"/>
      <c r="E32" s="130"/>
      <c r="F32" s="130"/>
      <c r="G32" s="130"/>
      <c r="H32" s="130"/>
      <c r="I32" s="130"/>
      <c r="J32" s="130"/>
      <c r="K32" s="130"/>
    </row>
    <row r="33" spans="1:11" x14ac:dyDescent="0.25">
      <c r="A33" s="131"/>
      <c r="B33" s="130"/>
      <c r="C33" s="130"/>
      <c r="D33" s="130"/>
      <c r="E33" s="130"/>
      <c r="F33" s="130"/>
      <c r="G33" s="130"/>
      <c r="H33" s="130"/>
      <c r="I33" s="130"/>
      <c r="J33" s="130"/>
      <c r="K33" s="130"/>
    </row>
    <row r="34" spans="1:11" x14ac:dyDescent="0.25">
      <c r="A34" s="131"/>
      <c r="B34" s="130"/>
      <c r="C34" s="130"/>
      <c r="D34" s="130"/>
      <c r="E34" s="130"/>
      <c r="F34" s="130"/>
      <c r="G34" s="130"/>
      <c r="H34" s="130"/>
      <c r="I34" s="130"/>
      <c r="J34" s="130"/>
      <c r="K34" s="130"/>
    </row>
    <row r="35" spans="1:11" x14ac:dyDescent="0.25">
      <c r="A35" s="131"/>
      <c r="B35" s="130"/>
      <c r="C35" s="130"/>
      <c r="D35" s="130"/>
      <c r="E35" s="130"/>
      <c r="F35" s="130"/>
      <c r="G35" s="130"/>
      <c r="H35" s="130"/>
      <c r="I35" s="130"/>
      <c r="J35" s="130"/>
      <c r="K35" s="130"/>
    </row>
    <row r="36" spans="1:11" x14ac:dyDescent="0.25">
      <c r="A36" s="131"/>
      <c r="B36" s="130"/>
      <c r="C36" s="130"/>
      <c r="D36" s="130"/>
      <c r="E36" s="130"/>
      <c r="F36" s="130"/>
      <c r="G36" s="130"/>
      <c r="H36" s="130"/>
      <c r="I36" s="130"/>
      <c r="J36" s="130"/>
      <c r="K36" s="130"/>
    </row>
    <row r="37" spans="1:11" x14ac:dyDescent="0.25">
      <c r="A37" s="131"/>
      <c r="B37" s="130"/>
      <c r="C37" s="130"/>
      <c r="D37" s="130"/>
      <c r="E37" s="130"/>
      <c r="F37" s="130"/>
      <c r="G37" s="130"/>
      <c r="H37" s="130"/>
      <c r="I37" s="130"/>
      <c r="J37" s="130"/>
      <c r="K37" s="130"/>
    </row>
    <row r="38" spans="1:11" x14ac:dyDescent="0.25">
      <c r="A38" s="131"/>
      <c r="B38" s="130"/>
      <c r="C38" s="130"/>
      <c r="D38" s="130"/>
      <c r="E38" s="130"/>
      <c r="F38" s="130"/>
      <c r="G38" s="130"/>
      <c r="H38" s="130"/>
      <c r="I38" s="130"/>
      <c r="J38" s="130"/>
      <c r="K38" s="130"/>
    </row>
    <row r="39" spans="1:11" x14ac:dyDescent="0.25">
      <c r="A39" s="131"/>
      <c r="B39" s="130"/>
      <c r="C39" s="130"/>
      <c r="D39" s="130"/>
      <c r="E39" s="130"/>
      <c r="F39" s="130"/>
      <c r="G39" s="130"/>
      <c r="H39" s="130"/>
      <c r="I39" s="130"/>
      <c r="J39" s="130"/>
      <c r="K39" s="130"/>
    </row>
    <row r="40" spans="1:11" x14ac:dyDescent="0.25">
      <c r="A40" s="131"/>
      <c r="B40" s="130"/>
      <c r="C40" s="130"/>
      <c r="D40" s="130"/>
      <c r="E40" s="130"/>
      <c r="F40" s="130"/>
      <c r="G40" s="130"/>
      <c r="H40" s="130"/>
      <c r="I40" s="130"/>
      <c r="J40" s="130"/>
      <c r="K40" s="130"/>
    </row>
    <row r="41" spans="1:11" x14ac:dyDescent="0.25">
      <c r="A41" s="131"/>
      <c r="B41" s="130"/>
      <c r="C41" s="130"/>
      <c r="D41" s="130"/>
      <c r="E41" s="130"/>
      <c r="F41" s="130"/>
      <c r="G41" s="130"/>
      <c r="H41" s="130"/>
      <c r="I41" s="130"/>
      <c r="J41" s="130"/>
      <c r="K41" s="130"/>
    </row>
    <row r="42" spans="1:11" x14ac:dyDescent="0.25">
      <c r="A42" s="131"/>
      <c r="B42" s="130"/>
      <c r="C42" s="130"/>
      <c r="D42" s="130"/>
      <c r="E42" s="130"/>
      <c r="F42" s="130"/>
      <c r="G42" s="130"/>
      <c r="H42" s="130"/>
      <c r="I42" s="130"/>
      <c r="J42" s="130"/>
      <c r="K42" s="130"/>
    </row>
    <row r="43" spans="1:11" x14ac:dyDescent="0.25">
      <c r="A43" s="131"/>
      <c r="B43" s="130"/>
      <c r="C43" s="130"/>
      <c r="D43" s="130"/>
      <c r="E43" s="130"/>
      <c r="F43" s="130"/>
      <c r="G43" s="130"/>
      <c r="H43" s="130"/>
      <c r="I43" s="130"/>
      <c r="J43" s="130"/>
      <c r="K43" s="130"/>
    </row>
    <row r="44" spans="1:11" x14ac:dyDescent="0.25">
      <c r="A44" s="131"/>
      <c r="B44" s="130"/>
      <c r="C44" s="130"/>
      <c r="D44" s="130"/>
      <c r="E44" s="130"/>
      <c r="F44" s="130"/>
      <c r="G44" s="130"/>
      <c r="H44" s="130"/>
      <c r="I44" s="130"/>
      <c r="J44" s="130"/>
      <c r="K44" s="130"/>
    </row>
    <row r="45" spans="1:11" x14ac:dyDescent="0.25">
      <c r="A45" s="131"/>
      <c r="B45" s="130"/>
      <c r="C45" s="130"/>
      <c r="D45" s="130"/>
      <c r="E45" s="130"/>
      <c r="F45" s="130"/>
      <c r="G45" s="130"/>
      <c r="H45" s="130"/>
      <c r="I45" s="130"/>
      <c r="J45" s="130"/>
      <c r="K45" s="130"/>
    </row>
    <row r="46" spans="1:11" x14ac:dyDescent="0.25">
      <c r="A46" s="131" t="s">
        <v>233</v>
      </c>
      <c r="B46" s="132" t="s">
        <v>234</v>
      </c>
      <c r="C46" s="132"/>
      <c r="D46" s="132"/>
      <c r="E46" s="132"/>
      <c r="F46" s="132"/>
      <c r="G46" s="132"/>
      <c r="H46" s="132"/>
      <c r="I46" s="132"/>
      <c r="J46" s="132"/>
      <c r="K46" s="132"/>
    </row>
    <row r="47" spans="1:11" x14ac:dyDescent="0.25">
      <c r="A47" s="131"/>
      <c r="B47" s="132"/>
      <c r="C47" s="132"/>
      <c r="D47" s="132"/>
      <c r="E47" s="132"/>
      <c r="F47" s="132"/>
      <c r="G47" s="132"/>
      <c r="H47" s="132"/>
      <c r="I47" s="132"/>
      <c r="J47" s="132"/>
      <c r="K47" s="132"/>
    </row>
    <row r="56" spans="1:11" x14ac:dyDescent="0.25">
      <c r="A56" s="133" t="s">
        <v>235</v>
      </c>
      <c r="B56" s="133"/>
      <c r="C56" s="133"/>
      <c r="D56" s="133"/>
      <c r="E56" s="133"/>
      <c r="F56" s="133"/>
      <c r="G56" s="133"/>
      <c r="H56" s="133"/>
      <c r="I56" s="133"/>
      <c r="J56" s="133"/>
      <c r="K56" s="133"/>
    </row>
    <row r="57" spans="1:11" x14ac:dyDescent="0.25">
      <c r="A57" s="147" t="s">
        <v>230</v>
      </c>
      <c r="B57" s="134" t="s">
        <v>184</v>
      </c>
      <c r="C57" s="134"/>
      <c r="D57" s="134"/>
      <c r="E57" s="134"/>
      <c r="F57" s="134"/>
      <c r="G57" s="134"/>
      <c r="H57" s="134"/>
      <c r="I57" s="134"/>
      <c r="J57" s="134"/>
      <c r="K57" s="134"/>
    </row>
    <row r="58" spans="1:11" ht="13.2" customHeight="1" x14ac:dyDescent="0.25">
      <c r="A58" s="148"/>
      <c r="B58" s="132" t="s">
        <v>236</v>
      </c>
      <c r="C58" s="132"/>
      <c r="D58" s="132"/>
      <c r="E58" s="132"/>
      <c r="F58" s="132"/>
      <c r="G58" s="132"/>
      <c r="H58" s="132"/>
      <c r="I58" s="132"/>
      <c r="J58" s="132"/>
      <c r="K58" s="132"/>
    </row>
    <row r="59" spans="1:11" x14ac:dyDescent="0.25">
      <c r="A59" s="148"/>
      <c r="B59" s="132"/>
      <c r="C59" s="132"/>
      <c r="D59" s="132"/>
      <c r="E59" s="132"/>
      <c r="F59" s="132"/>
      <c r="G59" s="132"/>
      <c r="H59" s="132"/>
      <c r="I59" s="132"/>
      <c r="J59" s="132"/>
      <c r="K59" s="132"/>
    </row>
    <row r="60" spans="1:11" x14ac:dyDescent="0.25">
      <c r="A60" s="148"/>
      <c r="B60" s="132"/>
      <c r="C60" s="132"/>
      <c r="D60" s="132"/>
      <c r="E60" s="132"/>
      <c r="F60" s="132"/>
      <c r="G60" s="132"/>
      <c r="H60" s="132"/>
      <c r="I60" s="132"/>
      <c r="J60" s="132"/>
      <c r="K60" s="132"/>
    </row>
    <row r="61" spans="1:11" x14ac:dyDescent="0.25">
      <c r="A61" s="148"/>
      <c r="B61" s="132"/>
      <c r="C61" s="132"/>
      <c r="D61" s="132"/>
      <c r="E61" s="132"/>
      <c r="F61" s="132"/>
      <c r="G61" s="132"/>
      <c r="H61" s="132"/>
      <c r="I61" s="132"/>
      <c r="J61" s="132"/>
      <c r="K61" s="132"/>
    </row>
    <row r="62" spans="1:11" x14ac:dyDescent="0.25">
      <c r="A62" s="148"/>
      <c r="B62" s="132"/>
      <c r="C62" s="132"/>
      <c r="D62" s="132"/>
      <c r="E62" s="132"/>
      <c r="F62" s="132"/>
      <c r="G62" s="132"/>
      <c r="H62" s="132"/>
      <c r="I62" s="132"/>
      <c r="J62" s="132"/>
      <c r="K62" s="132"/>
    </row>
    <row r="63" spans="1:11" x14ac:dyDescent="0.25">
      <c r="A63" s="148"/>
      <c r="B63" s="132"/>
      <c r="C63" s="132"/>
      <c r="D63" s="132"/>
      <c r="E63" s="132"/>
      <c r="F63" s="132"/>
      <c r="G63" s="132"/>
      <c r="H63" s="132"/>
      <c r="I63" s="132"/>
      <c r="J63" s="132"/>
      <c r="K63" s="132"/>
    </row>
    <row r="64" spans="1:11" x14ac:dyDescent="0.25">
      <c r="A64" s="148"/>
      <c r="B64" s="132"/>
      <c r="C64" s="132"/>
      <c r="D64" s="132"/>
      <c r="E64" s="132"/>
      <c r="F64" s="132"/>
      <c r="G64" s="132"/>
      <c r="H64" s="132"/>
      <c r="I64" s="132"/>
      <c r="J64" s="132"/>
      <c r="K64" s="132"/>
    </row>
    <row r="65" spans="1:11" x14ac:dyDescent="0.25">
      <c r="A65" s="148"/>
      <c r="B65" s="132"/>
      <c r="C65" s="132"/>
      <c r="D65" s="132"/>
      <c r="E65" s="132"/>
      <c r="F65" s="132"/>
      <c r="G65" s="132"/>
      <c r="H65" s="132"/>
      <c r="I65" s="132"/>
      <c r="J65" s="132"/>
      <c r="K65" s="132"/>
    </row>
    <row r="66" spans="1:11" x14ac:dyDescent="0.25">
      <c r="A66" s="148"/>
      <c r="B66" s="132"/>
      <c r="C66" s="132"/>
      <c r="D66" s="132"/>
      <c r="E66" s="132"/>
      <c r="F66" s="132"/>
      <c r="G66" s="132"/>
      <c r="H66" s="132"/>
      <c r="I66" s="132"/>
      <c r="J66" s="132"/>
      <c r="K66" s="132"/>
    </row>
    <row r="67" spans="1:11" x14ac:dyDescent="0.25">
      <c r="A67" s="148"/>
      <c r="B67" s="141"/>
      <c r="C67" s="142"/>
      <c r="D67" s="142"/>
      <c r="E67" s="142"/>
      <c r="F67" s="142"/>
      <c r="G67" s="142"/>
      <c r="H67" s="142"/>
      <c r="I67" s="142"/>
      <c r="J67" s="142"/>
      <c r="K67" s="143"/>
    </row>
    <row r="68" spans="1:11" x14ac:dyDescent="0.25">
      <c r="A68" s="148"/>
      <c r="B68" s="144"/>
      <c r="C68" s="145"/>
      <c r="D68" s="145"/>
      <c r="E68" s="145"/>
      <c r="F68" s="145"/>
      <c r="G68" s="145"/>
      <c r="H68" s="145"/>
      <c r="I68" s="145"/>
      <c r="J68" s="145"/>
      <c r="K68" s="146"/>
    </row>
    <row r="69" spans="1:11" x14ac:dyDescent="0.25">
      <c r="A69" s="148"/>
      <c r="B69" s="144"/>
      <c r="C69" s="145"/>
      <c r="D69" s="145"/>
      <c r="E69" s="145"/>
      <c r="F69" s="145"/>
      <c r="G69" s="145"/>
      <c r="H69" s="145"/>
      <c r="I69" s="145"/>
      <c r="J69" s="145"/>
      <c r="K69" s="146"/>
    </row>
    <row r="70" spans="1:11" x14ac:dyDescent="0.25">
      <c r="A70" s="148"/>
      <c r="B70" s="144"/>
      <c r="C70" s="145"/>
      <c r="D70" s="145"/>
      <c r="E70" s="145"/>
      <c r="F70" s="145"/>
      <c r="G70" s="145"/>
      <c r="H70" s="145"/>
      <c r="I70" s="145"/>
      <c r="J70" s="145"/>
      <c r="K70" s="146"/>
    </row>
    <row r="71" spans="1:11" x14ac:dyDescent="0.25">
      <c r="A71" s="148"/>
      <c r="B71" s="144"/>
      <c r="C71" s="145"/>
      <c r="D71" s="145"/>
      <c r="E71" s="145"/>
      <c r="F71" s="145"/>
      <c r="G71" s="145"/>
      <c r="H71" s="145"/>
      <c r="I71" s="145"/>
      <c r="J71" s="145"/>
      <c r="K71" s="146"/>
    </row>
    <row r="72" spans="1:11" x14ac:dyDescent="0.25">
      <c r="A72" s="148"/>
      <c r="B72" s="144"/>
      <c r="C72" s="145"/>
      <c r="D72" s="145"/>
      <c r="E72" s="145"/>
      <c r="F72" s="145"/>
      <c r="G72" s="145"/>
      <c r="H72" s="145"/>
      <c r="I72" s="145"/>
      <c r="J72" s="145"/>
      <c r="K72" s="146"/>
    </row>
    <row r="73" spans="1:11" x14ac:dyDescent="0.25">
      <c r="A73" s="148"/>
      <c r="B73" s="144"/>
      <c r="C73" s="145"/>
      <c r="D73" s="145"/>
      <c r="E73" s="145"/>
      <c r="F73" s="145"/>
      <c r="G73" s="145"/>
      <c r="H73" s="145"/>
      <c r="I73" s="145"/>
      <c r="J73" s="145"/>
      <c r="K73" s="146"/>
    </row>
    <row r="74" spans="1:11" x14ac:dyDescent="0.25">
      <c r="A74" s="148"/>
      <c r="B74" s="144"/>
      <c r="C74" s="145"/>
      <c r="D74" s="145"/>
      <c r="E74" s="145"/>
      <c r="F74" s="145"/>
      <c r="G74" s="145"/>
      <c r="H74" s="145"/>
      <c r="I74" s="145"/>
      <c r="J74" s="145"/>
      <c r="K74" s="146"/>
    </row>
    <row r="75" spans="1:11" x14ac:dyDescent="0.25">
      <c r="A75" s="148"/>
      <c r="B75" s="144"/>
      <c r="C75" s="145"/>
      <c r="D75" s="145"/>
      <c r="E75" s="145"/>
      <c r="F75" s="145"/>
      <c r="G75" s="145"/>
      <c r="H75" s="145"/>
      <c r="I75" s="145"/>
      <c r="J75" s="145"/>
      <c r="K75" s="146"/>
    </row>
    <row r="76" spans="1:11" x14ac:dyDescent="0.25">
      <c r="A76" s="148"/>
      <c r="B76" s="144"/>
      <c r="C76" s="145"/>
      <c r="D76" s="145"/>
      <c r="E76" s="145"/>
      <c r="F76" s="145"/>
      <c r="G76" s="145"/>
      <c r="H76" s="145"/>
      <c r="I76" s="145"/>
      <c r="J76" s="145"/>
      <c r="K76" s="146"/>
    </row>
    <row r="77" spans="1:11" x14ac:dyDescent="0.25">
      <c r="A77" s="148"/>
      <c r="B77" s="144"/>
      <c r="C77" s="145"/>
      <c r="D77" s="145"/>
      <c r="E77" s="145"/>
      <c r="F77" s="145"/>
      <c r="G77" s="145"/>
      <c r="H77" s="145"/>
      <c r="I77" s="145"/>
      <c r="J77" s="145"/>
      <c r="K77" s="146"/>
    </row>
    <row r="78" spans="1:11" x14ac:dyDescent="0.25">
      <c r="A78" s="148"/>
      <c r="B78" s="144"/>
      <c r="C78" s="145"/>
      <c r="D78" s="145"/>
      <c r="E78" s="145"/>
      <c r="F78" s="145"/>
      <c r="G78" s="145"/>
      <c r="H78" s="145"/>
      <c r="I78" s="145"/>
      <c r="J78" s="145"/>
      <c r="K78" s="146"/>
    </row>
    <row r="79" spans="1:11" x14ac:dyDescent="0.25">
      <c r="A79" s="148"/>
      <c r="B79" s="144"/>
      <c r="C79" s="145"/>
      <c r="D79" s="145"/>
      <c r="E79" s="145"/>
      <c r="F79" s="145"/>
      <c r="G79" s="145"/>
      <c r="H79" s="145"/>
      <c r="I79" s="145"/>
      <c r="J79" s="145"/>
      <c r="K79" s="146"/>
    </row>
    <row r="80" spans="1:11" x14ac:dyDescent="0.25">
      <c r="A80" s="148"/>
      <c r="B80" s="144"/>
      <c r="C80" s="145"/>
      <c r="D80" s="145"/>
      <c r="E80" s="145"/>
      <c r="F80" s="145"/>
      <c r="G80" s="145"/>
      <c r="H80" s="145"/>
      <c r="I80" s="145"/>
      <c r="J80" s="145"/>
      <c r="K80" s="146"/>
    </row>
    <row r="81" spans="1:11" x14ac:dyDescent="0.25">
      <c r="A81" s="148"/>
      <c r="B81" s="144"/>
      <c r="C81" s="145"/>
      <c r="D81" s="145"/>
      <c r="E81" s="145"/>
      <c r="F81" s="145"/>
      <c r="G81" s="145"/>
      <c r="H81" s="145"/>
      <c r="I81" s="145"/>
      <c r="J81" s="145"/>
      <c r="K81" s="146"/>
    </row>
    <row r="82" spans="1:11" ht="13.2" customHeight="1" x14ac:dyDescent="0.25">
      <c r="A82" s="131" t="s">
        <v>232</v>
      </c>
      <c r="B82" s="132" t="s">
        <v>237</v>
      </c>
      <c r="C82" s="132"/>
      <c r="D82" s="132"/>
      <c r="E82" s="132"/>
      <c r="F82" s="132"/>
      <c r="G82" s="132"/>
      <c r="H82" s="132"/>
      <c r="I82" s="132"/>
      <c r="J82" s="132"/>
      <c r="K82" s="132"/>
    </row>
    <row r="83" spans="1:11" x14ac:dyDescent="0.25">
      <c r="A83" s="131"/>
      <c r="B83" s="132"/>
      <c r="C83" s="132"/>
      <c r="D83" s="132"/>
      <c r="E83" s="132"/>
      <c r="F83" s="132"/>
      <c r="G83" s="132"/>
      <c r="H83" s="132"/>
      <c r="I83" s="132"/>
      <c r="J83" s="132"/>
      <c r="K83" s="132"/>
    </row>
    <row r="84" spans="1:11" x14ac:dyDescent="0.25">
      <c r="A84" s="131"/>
      <c r="B84" s="132"/>
      <c r="C84" s="132"/>
      <c r="D84" s="132"/>
      <c r="E84" s="132"/>
      <c r="F84" s="132"/>
      <c r="G84" s="132"/>
      <c r="H84" s="132"/>
      <c r="I84" s="132"/>
      <c r="J84" s="132"/>
      <c r="K84" s="132"/>
    </row>
    <row r="85" spans="1:11" x14ac:dyDescent="0.25">
      <c r="A85" s="131"/>
      <c r="B85" s="132"/>
      <c r="C85" s="132"/>
      <c r="D85" s="132"/>
      <c r="E85" s="132"/>
      <c r="F85" s="132"/>
      <c r="G85" s="132"/>
      <c r="H85" s="132"/>
      <c r="I85" s="132"/>
      <c r="J85" s="132"/>
      <c r="K85" s="132"/>
    </row>
    <row r="86" spans="1:11" x14ac:dyDescent="0.25">
      <c r="A86" s="131"/>
      <c r="B86" s="130"/>
      <c r="C86" s="130"/>
      <c r="D86" s="130"/>
      <c r="E86" s="130"/>
      <c r="F86" s="130"/>
      <c r="G86" s="130"/>
      <c r="H86" s="130"/>
      <c r="I86" s="130"/>
      <c r="J86" s="130"/>
      <c r="K86" s="130"/>
    </row>
    <row r="87" spans="1:11" x14ac:dyDescent="0.25">
      <c r="A87" s="131"/>
      <c r="B87" s="130"/>
      <c r="C87" s="130"/>
      <c r="D87" s="130"/>
      <c r="E87" s="130"/>
      <c r="F87" s="130"/>
      <c r="G87" s="130"/>
      <c r="H87" s="130"/>
      <c r="I87" s="130"/>
      <c r="J87" s="130"/>
      <c r="K87" s="130"/>
    </row>
    <row r="88" spans="1:11" x14ac:dyDescent="0.25">
      <c r="A88" s="131"/>
      <c r="B88" s="130"/>
      <c r="C88" s="130"/>
      <c r="D88" s="130"/>
      <c r="E88" s="130"/>
      <c r="F88" s="130"/>
      <c r="G88" s="130"/>
      <c r="H88" s="130"/>
      <c r="I88" s="130"/>
      <c r="J88" s="130"/>
      <c r="K88" s="130"/>
    </row>
    <row r="89" spans="1:11" x14ac:dyDescent="0.25">
      <c r="A89" s="131"/>
      <c r="B89" s="130"/>
      <c r="C89" s="130"/>
      <c r="D89" s="130"/>
      <c r="E89" s="130"/>
      <c r="F89" s="130"/>
      <c r="G89" s="130"/>
      <c r="H89" s="130"/>
      <c r="I89" s="130"/>
      <c r="J89" s="130"/>
      <c r="K89" s="130"/>
    </row>
    <row r="90" spans="1:11" x14ac:dyDescent="0.25">
      <c r="A90" s="131"/>
      <c r="B90" s="130"/>
      <c r="C90" s="130"/>
      <c r="D90" s="130"/>
      <c r="E90" s="130"/>
      <c r="F90" s="130"/>
      <c r="G90" s="130"/>
      <c r="H90" s="130"/>
      <c r="I90" s="130"/>
      <c r="J90" s="130"/>
      <c r="K90" s="130"/>
    </row>
    <row r="91" spans="1:11" x14ac:dyDescent="0.25">
      <c r="A91" s="131"/>
      <c r="B91" s="130"/>
      <c r="C91" s="130"/>
      <c r="D91" s="130"/>
      <c r="E91" s="130"/>
      <c r="F91" s="130"/>
      <c r="G91" s="130"/>
      <c r="H91" s="130"/>
      <c r="I91" s="130"/>
      <c r="J91" s="130"/>
      <c r="K91" s="130"/>
    </row>
    <row r="92" spans="1:11" x14ac:dyDescent="0.25">
      <c r="A92" s="131"/>
      <c r="B92" s="130"/>
      <c r="C92" s="130"/>
      <c r="D92" s="130"/>
      <c r="E92" s="130"/>
      <c r="F92" s="130"/>
      <c r="G92" s="130"/>
      <c r="H92" s="130"/>
      <c r="I92" s="130"/>
      <c r="J92" s="130"/>
      <c r="K92" s="130"/>
    </row>
    <row r="93" spans="1:11" x14ac:dyDescent="0.25">
      <c r="A93" s="131"/>
      <c r="B93" s="130"/>
      <c r="C93" s="130"/>
      <c r="D93" s="130"/>
      <c r="E93" s="130"/>
      <c r="F93" s="130"/>
      <c r="G93" s="130"/>
      <c r="H93" s="130"/>
      <c r="I93" s="130"/>
      <c r="J93" s="130"/>
      <c r="K93" s="130"/>
    </row>
    <row r="94" spans="1:11" x14ac:dyDescent="0.25">
      <c r="A94" s="131"/>
      <c r="B94" s="130"/>
      <c r="C94" s="130"/>
      <c r="D94" s="130"/>
      <c r="E94" s="130"/>
      <c r="F94" s="130"/>
      <c r="G94" s="130"/>
      <c r="H94" s="130"/>
      <c r="I94" s="130"/>
      <c r="J94" s="130"/>
      <c r="K94" s="130"/>
    </row>
    <row r="95" spans="1:11" x14ac:dyDescent="0.25">
      <c r="A95" s="131"/>
      <c r="B95" s="130"/>
      <c r="C95" s="130"/>
      <c r="D95" s="130"/>
      <c r="E95" s="130"/>
      <c r="F95" s="130"/>
      <c r="G95" s="130"/>
      <c r="H95" s="130"/>
      <c r="I95" s="130"/>
      <c r="J95" s="130"/>
      <c r="K95" s="130"/>
    </row>
    <row r="96" spans="1:11" x14ac:dyDescent="0.25">
      <c r="A96" s="131"/>
      <c r="B96" s="130"/>
      <c r="C96" s="130"/>
      <c r="D96" s="130"/>
      <c r="E96" s="130"/>
      <c r="F96" s="130"/>
      <c r="G96" s="130"/>
      <c r="H96" s="130"/>
      <c r="I96" s="130"/>
      <c r="J96" s="130"/>
      <c r="K96" s="130"/>
    </row>
    <row r="97" spans="1:11" x14ac:dyDescent="0.25">
      <c r="A97" s="131"/>
      <c r="B97" s="130"/>
      <c r="C97" s="130"/>
      <c r="D97" s="130"/>
      <c r="E97" s="130"/>
      <c r="F97" s="130"/>
      <c r="G97" s="130"/>
      <c r="H97" s="130"/>
      <c r="I97" s="130"/>
      <c r="J97" s="130"/>
      <c r="K97" s="130"/>
    </row>
    <row r="98" spans="1:11" x14ac:dyDescent="0.25">
      <c r="A98" s="131"/>
      <c r="B98" s="130"/>
      <c r="C98" s="130"/>
      <c r="D98" s="130"/>
      <c r="E98" s="130"/>
      <c r="F98" s="130"/>
      <c r="G98" s="130"/>
      <c r="H98" s="130"/>
      <c r="I98" s="130"/>
      <c r="J98" s="130"/>
      <c r="K98" s="130"/>
    </row>
    <row r="99" spans="1:11" x14ac:dyDescent="0.25">
      <c r="A99" s="131"/>
      <c r="B99" s="130"/>
      <c r="C99" s="130"/>
      <c r="D99" s="130"/>
      <c r="E99" s="130"/>
      <c r="F99" s="130"/>
      <c r="G99" s="130"/>
      <c r="H99" s="130"/>
      <c r="I99" s="130"/>
      <c r="J99" s="130"/>
      <c r="K99" s="130"/>
    </row>
    <row r="111" spans="1:11" x14ac:dyDescent="0.25">
      <c r="A111" s="133" t="s">
        <v>238</v>
      </c>
      <c r="B111" s="133"/>
      <c r="C111" s="133"/>
      <c r="D111" s="133"/>
      <c r="E111" s="133"/>
      <c r="F111" s="133"/>
      <c r="G111" s="133"/>
      <c r="H111" s="133"/>
      <c r="I111" s="133"/>
      <c r="J111" s="133"/>
      <c r="K111" s="133"/>
    </row>
    <row r="112" spans="1:11" x14ac:dyDescent="0.25">
      <c r="A112" s="131" t="s">
        <v>230</v>
      </c>
      <c r="B112" s="134" t="s">
        <v>184</v>
      </c>
      <c r="C112" s="134"/>
      <c r="D112" s="134"/>
      <c r="E112" s="134"/>
      <c r="F112" s="134"/>
      <c r="G112" s="134"/>
      <c r="H112" s="134"/>
      <c r="I112" s="134"/>
      <c r="J112" s="134"/>
      <c r="K112" s="134"/>
    </row>
    <row r="113" spans="1:11" ht="13.2" customHeight="1" x14ac:dyDescent="0.25">
      <c r="A113" s="131"/>
      <c r="B113" s="135" t="s">
        <v>239</v>
      </c>
      <c r="C113" s="136"/>
      <c r="D113" s="136"/>
      <c r="E113" s="136"/>
      <c r="F113" s="136"/>
      <c r="G113" s="136"/>
      <c r="H113" s="136"/>
      <c r="I113" s="136"/>
      <c r="J113" s="136"/>
      <c r="K113" s="137"/>
    </row>
    <row r="114" spans="1:11" x14ac:dyDescent="0.25">
      <c r="A114" s="131"/>
      <c r="B114" s="138"/>
      <c r="C114" s="139"/>
      <c r="D114" s="139"/>
      <c r="E114" s="139"/>
      <c r="F114" s="139"/>
      <c r="G114" s="139"/>
      <c r="H114" s="139"/>
      <c r="I114" s="139"/>
      <c r="J114" s="139"/>
      <c r="K114" s="140"/>
    </row>
    <row r="115" spans="1:11" x14ac:dyDescent="0.25">
      <c r="A115" s="131"/>
      <c r="B115" s="138"/>
      <c r="C115" s="139"/>
      <c r="D115" s="139"/>
      <c r="E115" s="139"/>
      <c r="F115" s="139"/>
      <c r="G115" s="139"/>
      <c r="H115" s="139"/>
      <c r="I115" s="139"/>
      <c r="J115" s="139"/>
      <c r="K115" s="140"/>
    </row>
    <row r="116" spans="1:11" x14ac:dyDescent="0.25">
      <c r="A116" s="131"/>
      <c r="B116" s="138"/>
      <c r="C116" s="139"/>
      <c r="D116" s="139"/>
      <c r="E116" s="139"/>
      <c r="F116" s="139"/>
      <c r="G116" s="139"/>
      <c r="H116" s="139"/>
      <c r="I116" s="139"/>
      <c r="J116" s="139"/>
      <c r="K116" s="140"/>
    </row>
    <row r="117" spans="1:11" x14ac:dyDescent="0.25">
      <c r="A117" s="131"/>
      <c r="B117" s="138"/>
      <c r="C117" s="139"/>
      <c r="D117" s="139"/>
      <c r="E117" s="139"/>
      <c r="F117" s="139"/>
      <c r="G117" s="139"/>
      <c r="H117" s="139"/>
      <c r="I117" s="139"/>
      <c r="J117" s="139"/>
      <c r="K117" s="140"/>
    </row>
    <row r="118" spans="1:11" x14ac:dyDescent="0.25">
      <c r="A118" s="131"/>
      <c r="B118" s="138"/>
      <c r="C118" s="139"/>
      <c r="D118" s="139"/>
      <c r="E118" s="139"/>
      <c r="F118" s="139"/>
      <c r="G118" s="139"/>
      <c r="H118" s="139"/>
      <c r="I118" s="139"/>
      <c r="J118" s="139"/>
      <c r="K118" s="140"/>
    </row>
    <row r="119" spans="1:11" x14ac:dyDescent="0.25">
      <c r="A119" s="131"/>
      <c r="B119" s="130"/>
      <c r="C119" s="130"/>
      <c r="D119" s="130"/>
      <c r="E119" s="130"/>
      <c r="F119" s="130"/>
      <c r="G119" s="130"/>
      <c r="H119" s="130"/>
      <c r="I119" s="130"/>
      <c r="J119" s="130"/>
      <c r="K119" s="130"/>
    </row>
    <row r="120" spans="1:11" x14ac:dyDescent="0.25">
      <c r="A120" s="131"/>
      <c r="B120" s="130"/>
      <c r="C120" s="130"/>
      <c r="D120" s="130"/>
      <c r="E120" s="130"/>
      <c r="F120" s="130"/>
      <c r="G120" s="130"/>
      <c r="H120" s="130"/>
      <c r="I120" s="130"/>
      <c r="J120" s="130"/>
      <c r="K120" s="130"/>
    </row>
    <row r="121" spans="1:11" x14ac:dyDescent="0.25">
      <c r="A121" s="131"/>
      <c r="B121" s="130"/>
      <c r="C121" s="130"/>
      <c r="D121" s="130"/>
      <c r="E121" s="130"/>
      <c r="F121" s="130"/>
      <c r="G121" s="130"/>
      <c r="H121" s="130"/>
      <c r="I121" s="130"/>
      <c r="J121" s="130"/>
      <c r="K121" s="130"/>
    </row>
    <row r="122" spans="1:11" x14ac:dyDescent="0.25">
      <c r="A122" s="131"/>
      <c r="B122" s="130"/>
      <c r="C122" s="130"/>
      <c r="D122" s="130"/>
      <c r="E122" s="130"/>
      <c r="F122" s="130"/>
      <c r="G122" s="130"/>
      <c r="H122" s="130"/>
      <c r="I122" s="130"/>
      <c r="J122" s="130"/>
      <c r="K122" s="130"/>
    </row>
    <row r="123" spans="1:11" x14ac:dyDescent="0.25">
      <c r="A123" s="131"/>
      <c r="B123" s="130"/>
      <c r="C123" s="130"/>
      <c r="D123" s="130"/>
      <c r="E123" s="130"/>
      <c r="F123" s="130"/>
      <c r="G123" s="130"/>
      <c r="H123" s="130"/>
      <c r="I123" s="130"/>
      <c r="J123" s="130"/>
      <c r="K123" s="130"/>
    </row>
    <row r="124" spans="1:11" x14ac:dyDescent="0.25">
      <c r="A124" s="131"/>
      <c r="B124" s="130"/>
      <c r="C124" s="130"/>
      <c r="D124" s="130"/>
      <c r="E124" s="130"/>
      <c r="F124" s="130"/>
      <c r="G124" s="130"/>
      <c r="H124" s="130"/>
      <c r="I124" s="130"/>
      <c r="J124" s="130"/>
      <c r="K124" s="130"/>
    </row>
    <row r="125" spans="1:11" x14ac:dyDescent="0.25">
      <c r="A125" s="131"/>
      <c r="B125" s="130"/>
      <c r="C125" s="130"/>
      <c r="D125" s="130"/>
      <c r="E125" s="130"/>
      <c r="F125" s="130"/>
      <c r="G125" s="130"/>
      <c r="H125" s="130"/>
      <c r="I125" s="130"/>
      <c r="J125" s="130"/>
      <c r="K125" s="130"/>
    </row>
    <row r="126" spans="1:11" x14ac:dyDescent="0.25">
      <c r="A126" s="131"/>
      <c r="B126" s="130"/>
      <c r="C126" s="130"/>
      <c r="D126" s="130"/>
      <c r="E126" s="130"/>
      <c r="F126" s="130"/>
      <c r="G126" s="130"/>
      <c r="H126" s="130"/>
      <c r="I126" s="130"/>
      <c r="J126" s="130"/>
      <c r="K126" s="130"/>
    </row>
    <row r="127" spans="1:11" x14ac:dyDescent="0.25">
      <c r="A127" s="131"/>
      <c r="B127" s="130"/>
      <c r="C127" s="130"/>
      <c r="D127" s="130"/>
      <c r="E127" s="130"/>
      <c r="F127" s="130"/>
      <c r="G127" s="130"/>
      <c r="H127" s="130"/>
      <c r="I127" s="130"/>
      <c r="J127" s="130"/>
      <c r="K127" s="130"/>
    </row>
    <row r="128" spans="1:11" x14ac:dyDescent="0.25">
      <c r="A128" s="131"/>
      <c r="B128" s="130"/>
      <c r="C128" s="130"/>
      <c r="D128" s="130"/>
      <c r="E128" s="130"/>
      <c r="F128" s="130"/>
      <c r="G128" s="130"/>
      <c r="H128" s="130"/>
      <c r="I128" s="130"/>
      <c r="J128" s="130"/>
      <c r="K128" s="130"/>
    </row>
    <row r="129" spans="1:11" x14ac:dyDescent="0.25">
      <c r="A129" s="131"/>
      <c r="B129" s="130"/>
      <c r="C129" s="130"/>
      <c r="D129" s="130"/>
      <c r="E129" s="130"/>
      <c r="F129" s="130"/>
      <c r="G129" s="130"/>
      <c r="H129" s="130"/>
      <c r="I129" s="130"/>
      <c r="J129" s="130"/>
      <c r="K129" s="130"/>
    </row>
    <row r="130" spans="1:11" x14ac:dyDescent="0.25">
      <c r="A130" s="131"/>
      <c r="B130" s="130"/>
      <c r="C130" s="130"/>
      <c r="D130" s="130"/>
      <c r="E130" s="130"/>
      <c r="F130" s="130"/>
      <c r="G130" s="130"/>
      <c r="H130" s="130"/>
      <c r="I130" s="130"/>
      <c r="J130" s="130"/>
      <c r="K130" s="130"/>
    </row>
    <row r="131" spans="1:11" x14ac:dyDescent="0.25">
      <c r="A131" s="131"/>
      <c r="B131" s="130"/>
      <c r="C131" s="130"/>
      <c r="D131" s="130"/>
      <c r="E131" s="130"/>
      <c r="F131" s="130"/>
      <c r="G131" s="130"/>
      <c r="H131" s="130"/>
      <c r="I131" s="130"/>
      <c r="J131" s="130"/>
      <c r="K131" s="130"/>
    </row>
    <row r="132" spans="1:11" x14ac:dyDescent="0.25">
      <c r="A132" s="131"/>
      <c r="B132" s="130"/>
      <c r="C132" s="130"/>
      <c r="D132" s="130"/>
      <c r="E132" s="130"/>
      <c r="F132" s="130"/>
      <c r="G132" s="130"/>
      <c r="H132" s="130"/>
      <c r="I132" s="130"/>
      <c r="J132" s="130"/>
      <c r="K132" s="130"/>
    </row>
    <row r="133" spans="1:11" x14ac:dyDescent="0.25">
      <c r="A133" s="131"/>
      <c r="B133" s="130"/>
      <c r="C133" s="130"/>
      <c r="D133" s="130"/>
      <c r="E133" s="130"/>
      <c r="F133" s="130"/>
      <c r="G133" s="130"/>
      <c r="H133" s="130"/>
      <c r="I133" s="130"/>
      <c r="J133" s="130"/>
      <c r="K133" s="130"/>
    </row>
    <row r="134" spans="1:11" x14ac:dyDescent="0.25">
      <c r="A134" s="131"/>
      <c r="B134" s="130"/>
      <c r="C134" s="130"/>
      <c r="D134" s="130"/>
      <c r="E134" s="130"/>
      <c r="F134" s="130"/>
      <c r="G134" s="130"/>
      <c r="H134" s="130"/>
      <c r="I134" s="130"/>
      <c r="J134" s="130"/>
      <c r="K134" s="130"/>
    </row>
    <row r="135" spans="1:11" x14ac:dyDescent="0.25">
      <c r="A135" s="131"/>
      <c r="B135" s="130"/>
      <c r="C135" s="130"/>
      <c r="D135" s="130"/>
      <c r="E135" s="130"/>
      <c r="F135" s="130"/>
      <c r="G135" s="130"/>
      <c r="H135" s="130"/>
      <c r="I135" s="130"/>
      <c r="J135" s="130"/>
      <c r="K135" s="130"/>
    </row>
    <row r="136" spans="1:11" x14ac:dyDescent="0.25">
      <c r="A136" s="131"/>
      <c r="B136" s="130"/>
      <c r="C136" s="130"/>
      <c r="D136" s="130"/>
      <c r="E136" s="130"/>
      <c r="F136" s="130"/>
      <c r="G136" s="130"/>
      <c r="H136" s="130"/>
      <c r="I136" s="130"/>
      <c r="J136" s="130"/>
      <c r="K136" s="130"/>
    </row>
    <row r="137" spans="1:11" x14ac:dyDescent="0.25">
      <c r="A137" s="131"/>
      <c r="B137" s="130"/>
      <c r="C137" s="130"/>
      <c r="D137" s="130"/>
      <c r="E137" s="130"/>
      <c r="F137" s="130"/>
      <c r="G137" s="130"/>
      <c r="H137" s="130"/>
      <c r="I137" s="130"/>
      <c r="J137" s="130"/>
      <c r="K137" s="130"/>
    </row>
    <row r="138" spans="1:11" x14ac:dyDescent="0.25">
      <c r="A138" s="131"/>
      <c r="B138" s="130"/>
      <c r="C138" s="130"/>
      <c r="D138" s="130"/>
      <c r="E138" s="130"/>
      <c r="F138" s="130"/>
      <c r="G138" s="130"/>
      <c r="H138" s="130"/>
      <c r="I138" s="130"/>
      <c r="J138" s="130"/>
      <c r="K138" s="130"/>
    </row>
    <row r="139" spans="1:11" x14ac:dyDescent="0.25">
      <c r="A139" s="131"/>
      <c r="B139" s="130"/>
      <c r="C139" s="130"/>
      <c r="D139" s="130"/>
      <c r="E139" s="130"/>
      <c r="F139" s="130"/>
      <c r="G139" s="130"/>
      <c r="H139" s="130"/>
      <c r="I139" s="130"/>
      <c r="J139" s="130"/>
      <c r="K139" s="130"/>
    </row>
    <row r="140" spans="1:11" x14ac:dyDescent="0.25">
      <c r="A140" s="131"/>
      <c r="B140" s="130"/>
      <c r="C140" s="130"/>
      <c r="D140" s="130"/>
      <c r="E140" s="130"/>
      <c r="F140" s="130"/>
      <c r="G140" s="130"/>
      <c r="H140" s="130"/>
      <c r="I140" s="130"/>
      <c r="J140" s="130"/>
      <c r="K140" s="130"/>
    </row>
    <row r="141" spans="1:11" x14ac:dyDescent="0.25">
      <c r="B141" s="64"/>
      <c r="C141" s="64"/>
      <c r="D141" s="64"/>
      <c r="E141" s="64"/>
      <c r="F141" s="64"/>
      <c r="G141" s="64"/>
      <c r="H141" s="64"/>
      <c r="I141" s="64"/>
      <c r="J141" s="64"/>
      <c r="K141" s="64"/>
    </row>
    <row r="142" spans="1:11" x14ac:dyDescent="0.25">
      <c r="B142" s="64"/>
      <c r="C142" s="64"/>
      <c r="D142" s="64"/>
      <c r="E142" s="64"/>
      <c r="F142" s="64"/>
      <c r="G142" s="64"/>
      <c r="H142" s="64"/>
      <c r="I142" s="64"/>
      <c r="J142" s="64"/>
      <c r="K142" s="64"/>
    </row>
    <row r="143" spans="1:11" x14ac:dyDescent="0.25">
      <c r="B143" s="64"/>
      <c r="C143" s="64"/>
      <c r="D143" s="64"/>
      <c r="E143" s="64"/>
      <c r="F143" s="64"/>
      <c r="G143" s="64"/>
      <c r="H143" s="64"/>
      <c r="I143" s="64"/>
      <c r="J143" s="64"/>
      <c r="K143" s="64"/>
    </row>
    <row r="144" spans="1:11" x14ac:dyDescent="0.25">
      <c r="B144" s="64"/>
      <c r="C144" s="64"/>
      <c r="D144" s="64"/>
      <c r="E144" s="64"/>
      <c r="F144" s="64"/>
      <c r="G144" s="64"/>
      <c r="H144" s="64"/>
      <c r="I144" s="64"/>
      <c r="J144" s="64"/>
      <c r="K144" s="64"/>
    </row>
    <row r="145" spans="2:11" x14ac:dyDescent="0.25">
      <c r="B145" s="64"/>
      <c r="C145" s="64"/>
      <c r="D145" s="64"/>
      <c r="E145" s="64"/>
      <c r="F145" s="64"/>
      <c r="G145" s="64"/>
      <c r="H145" s="64"/>
      <c r="I145" s="64"/>
      <c r="J145" s="64"/>
      <c r="K145" s="64"/>
    </row>
    <row r="146" spans="2:11" x14ac:dyDescent="0.25">
      <c r="B146" s="64"/>
      <c r="C146" s="64"/>
      <c r="D146" s="64"/>
      <c r="E146" s="64"/>
      <c r="F146" s="64"/>
      <c r="G146" s="64"/>
      <c r="H146" s="64"/>
      <c r="I146" s="64"/>
      <c r="J146" s="64"/>
      <c r="K146" s="64"/>
    </row>
    <row r="147" spans="2:11" x14ac:dyDescent="0.25">
      <c r="B147" s="64"/>
      <c r="C147" s="64"/>
      <c r="D147" s="64"/>
      <c r="E147" s="64"/>
      <c r="F147" s="64"/>
      <c r="G147" s="64"/>
      <c r="H147" s="64"/>
      <c r="I147" s="64"/>
      <c r="J147" s="64"/>
      <c r="K147" s="64"/>
    </row>
    <row r="148" spans="2:11" x14ac:dyDescent="0.25">
      <c r="B148" s="64"/>
      <c r="C148" s="64"/>
      <c r="D148" s="64"/>
      <c r="E148" s="64"/>
      <c r="F148" s="64"/>
      <c r="G148" s="64"/>
      <c r="H148" s="64"/>
      <c r="I148" s="64"/>
      <c r="J148" s="64"/>
      <c r="K148" s="64"/>
    </row>
    <row r="149" spans="2:11" x14ac:dyDescent="0.25">
      <c r="B149" s="64"/>
      <c r="C149" s="64"/>
      <c r="D149" s="64"/>
      <c r="E149" s="64"/>
      <c r="F149" s="64"/>
      <c r="G149" s="64"/>
      <c r="H149" s="64"/>
      <c r="I149" s="64"/>
      <c r="J149" s="64"/>
      <c r="K149" s="64"/>
    </row>
    <row r="150" spans="2:11" x14ac:dyDescent="0.25">
      <c r="B150" s="64"/>
      <c r="C150" s="64"/>
      <c r="D150" s="64"/>
      <c r="E150" s="64"/>
      <c r="F150" s="64"/>
      <c r="G150" s="64"/>
      <c r="H150" s="64"/>
      <c r="I150" s="64"/>
      <c r="J150" s="64"/>
      <c r="K150" s="64"/>
    </row>
    <row r="151" spans="2:11" x14ac:dyDescent="0.25">
      <c r="B151" s="64"/>
      <c r="C151" s="64"/>
      <c r="D151" s="64"/>
      <c r="E151" s="64"/>
      <c r="F151" s="64"/>
      <c r="G151" s="64"/>
      <c r="H151" s="64"/>
      <c r="I151" s="64"/>
      <c r="J151" s="64"/>
      <c r="K151" s="64"/>
    </row>
    <row r="152" spans="2:11" x14ac:dyDescent="0.25">
      <c r="B152" s="64"/>
      <c r="C152" s="64"/>
      <c r="D152" s="64"/>
      <c r="E152" s="64"/>
      <c r="F152" s="64"/>
      <c r="G152" s="64"/>
      <c r="H152" s="64"/>
      <c r="I152" s="64"/>
      <c r="J152" s="64"/>
      <c r="K152" s="64"/>
    </row>
    <row r="153" spans="2:11" x14ac:dyDescent="0.25">
      <c r="B153" s="64"/>
      <c r="C153" s="64"/>
      <c r="D153" s="64"/>
      <c r="E153" s="64"/>
      <c r="F153" s="64"/>
      <c r="G153" s="64"/>
      <c r="H153" s="64"/>
      <c r="I153" s="64"/>
      <c r="J153" s="64"/>
      <c r="K153" s="64"/>
    </row>
    <row r="154" spans="2:11" x14ac:dyDescent="0.25">
      <c r="B154" s="64"/>
      <c r="C154" s="64"/>
      <c r="D154" s="64"/>
      <c r="E154" s="64"/>
      <c r="F154" s="64"/>
      <c r="G154" s="64"/>
      <c r="H154" s="64"/>
      <c r="I154" s="64"/>
      <c r="J154" s="64"/>
      <c r="K154" s="64"/>
    </row>
    <row r="155" spans="2:11" x14ac:dyDescent="0.25">
      <c r="B155" s="64"/>
      <c r="C155" s="64"/>
      <c r="D155" s="64"/>
      <c r="E155" s="64"/>
      <c r="F155" s="64"/>
      <c r="G155" s="64"/>
      <c r="H155" s="64"/>
      <c r="I155" s="64"/>
      <c r="J155" s="64"/>
      <c r="K155" s="64"/>
    </row>
    <row r="156" spans="2:11" x14ac:dyDescent="0.25">
      <c r="B156" s="64"/>
      <c r="C156" s="64"/>
      <c r="D156" s="64"/>
      <c r="E156" s="64"/>
      <c r="F156" s="64"/>
      <c r="G156" s="64"/>
      <c r="H156" s="64"/>
      <c r="I156" s="64"/>
      <c r="J156" s="64"/>
      <c r="K156" s="64"/>
    </row>
    <row r="157" spans="2:11" x14ac:dyDescent="0.25">
      <c r="B157" s="64"/>
      <c r="C157" s="64"/>
      <c r="D157" s="64"/>
      <c r="E157" s="64"/>
      <c r="F157" s="64"/>
      <c r="G157" s="64"/>
      <c r="H157" s="64"/>
      <c r="I157" s="64"/>
      <c r="J157" s="64"/>
      <c r="K157" s="64"/>
    </row>
    <row r="158" spans="2:11" x14ac:dyDescent="0.25">
      <c r="B158" s="64"/>
      <c r="C158" s="64"/>
      <c r="D158" s="64"/>
      <c r="E158" s="64"/>
      <c r="F158" s="64"/>
      <c r="G158" s="64"/>
      <c r="H158" s="64"/>
      <c r="I158" s="64"/>
      <c r="J158" s="64"/>
      <c r="K158" s="64"/>
    </row>
    <row r="159" spans="2:11" x14ac:dyDescent="0.25">
      <c r="B159" s="64"/>
      <c r="C159" s="64"/>
      <c r="D159" s="64"/>
      <c r="E159" s="64"/>
      <c r="F159" s="64"/>
      <c r="G159" s="64"/>
      <c r="H159" s="64"/>
      <c r="I159" s="64"/>
      <c r="J159" s="64"/>
      <c r="K159" s="64"/>
    </row>
    <row r="160" spans="2:11" x14ac:dyDescent="0.25">
      <c r="B160" s="64"/>
      <c r="C160" s="64"/>
      <c r="D160" s="64"/>
      <c r="E160" s="64"/>
      <c r="F160" s="64"/>
      <c r="G160" s="64"/>
      <c r="H160" s="64"/>
      <c r="I160" s="64"/>
      <c r="J160" s="64"/>
      <c r="K160" s="64"/>
    </row>
    <row r="161" spans="2:11" x14ac:dyDescent="0.25">
      <c r="B161" s="64"/>
      <c r="C161" s="64"/>
      <c r="D161" s="64"/>
      <c r="E161" s="64"/>
      <c r="F161" s="64"/>
      <c r="G161" s="64"/>
      <c r="H161" s="64"/>
      <c r="I161" s="64"/>
      <c r="J161" s="64"/>
      <c r="K161" s="64"/>
    </row>
    <row r="162" spans="2:11" x14ac:dyDescent="0.25">
      <c r="B162" s="64"/>
      <c r="C162" s="64"/>
      <c r="D162" s="64"/>
      <c r="E162" s="64"/>
      <c r="F162" s="64"/>
      <c r="G162" s="64"/>
      <c r="H162" s="64"/>
      <c r="I162" s="64"/>
      <c r="J162" s="64"/>
      <c r="K162" s="64"/>
    </row>
    <row r="163" spans="2:11" x14ac:dyDescent="0.25">
      <c r="B163" s="64"/>
      <c r="C163" s="64"/>
      <c r="D163" s="64"/>
      <c r="E163" s="64"/>
      <c r="F163" s="64"/>
      <c r="G163" s="64"/>
      <c r="H163" s="64"/>
      <c r="I163" s="64"/>
      <c r="J163" s="64"/>
      <c r="K163" s="64"/>
    </row>
    <row r="164" spans="2:11" x14ac:dyDescent="0.25">
      <c r="B164" s="64"/>
      <c r="C164" s="64"/>
      <c r="D164" s="64"/>
      <c r="E164" s="64"/>
      <c r="F164" s="64"/>
      <c r="G164" s="64"/>
      <c r="H164" s="64"/>
      <c r="I164" s="64"/>
      <c r="J164" s="64"/>
      <c r="K164" s="64"/>
    </row>
  </sheetData>
  <sheetProtection password="C4E1" sheet="1" objects="1" scenarios="1" selectLockedCells="1"/>
  <mergeCells count="24">
    <mergeCell ref="B24:K29"/>
    <mergeCell ref="B30:K45"/>
    <mergeCell ref="B46:K47"/>
    <mergeCell ref="A1:K2"/>
    <mergeCell ref="A3:K3"/>
    <mergeCell ref="A4:A23"/>
    <mergeCell ref="B5:K7"/>
    <mergeCell ref="B8:K23"/>
    <mergeCell ref="B4:K4"/>
    <mergeCell ref="A24:A45"/>
    <mergeCell ref="B58:K66"/>
    <mergeCell ref="B67:K81"/>
    <mergeCell ref="A57:A81"/>
    <mergeCell ref="A46:A47"/>
    <mergeCell ref="A56:K56"/>
    <mergeCell ref="B57:K57"/>
    <mergeCell ref="B119:K140"/>
    <mergeCell ref="A112:A140"/>
    <mergeCell ref="B82:K85"/>
    <mergeCell ref="B86:K99"/>
    <mergeCell ref="A82:A99"/>
    <mergeCell ref="A111:K111"/>
    <mergeCell ref="B112:K112"/>
    <mergeCell ref="B113:K118"/>
  </mergeCells>
  <pageMargins left="0.7" right="0.7" top="0.75" bottom="0.75" header="0.3" footer="0.3"/>
  <pageSetup orientation="portrait" r:id="rId1"/>
  <ignoredErrors>
    <ignoredError sqref="A4 A24 A46 A57 A1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Squares</vt:lpstr>
      <vt:lpstr>Config</vt:lpstr>
      <vt:lpstr>Pay</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Norfleet</dc:creator>
  <cp:lastModifiedBy>Nick Norfleet</cp:lastModifiedBy>
  <cp:lastPrinted>2023-08-07T19:20:11Z</cp:lastPrinted>
  <dcterms:created xsi:type="dcterms:W3CDTF">2015-01-20T22:00:48Z</dcterms:created>
  <dcterms:modified xsi:type="dcterms:W3CDTF">2023-08-07T19:26:51Z</dcterms:modified>
</cp:coreProperties>
</file>